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1595" windowHeight="7515" tabRatio="900" activeTab="0"/>
  </bookViews>
  <sheets>
    <sheet name="Aspec. amb.2" sheetId="1" r:id="rId1"/>
    <sheet name="Aspectos" sheetId="2" r:id="rId2"/>
    <sheet name="Hoja2" sheetId="3" r:id="rId3"/>
    <sheet name="Hoja3" sheetId="4" r:id="rId4"/>
  </sheets>
  <externalReferences>
    <externalReference r:id="rId7"/>
  </externalReferences>
  <definedNames>
    <definedName name="título_a_imprimir">#REF!</definedName>
  </definedNames>
  <calcPr fullCalcOnLoad="1"/>
</workbook>
</file>

<file path=xl/sharedStrings.xml><?xml version="1.0" encoding="utf-8"?>
<sst xmlns="http://schemas.openxmlformats.org/spreadsheetml/2006/main" count="222" uniqueCount="208">
  <si>
    <t>AAS</t>
  </si>
  <si>
    <t>Frecuencia</t>
  </si>
  <si>
    <t>EVALUACIÓN DE ASPECTOS AMBIENTALES</t>
  </si>
  <si>
    <t>DATOS GENERALES</t>
  </si>
  <si>
    <t>MAGNITUD</t>
  </si>
  <si>
    <t>PELIGROSIDAD</t>
  </si>
  <si>
    <t>EMERGENCIAS</t>
  </si>
  <si>
    <t>POLÍTICAS DE CONTROL</t>
  </si>
  <si>
    <t>Operación / Actividad</t>
  </si>
  <si>
    <t>Aspecto Ambiental</t>
  </si>
  <si>
    <t>Cantidad  anual</t>
  </si>
  <si>
    <t xml:space="preserve">Indicador </t>
  </si>
  <si>
    <t>Cantidad de Reporte</t>
  </si>
  <si>
    <t>Normatividad</t>
  </si>
  <si>
    <t>Materiales</t>
  </si>
  <si>
    <t>Probabilidad</t>
  </si>
  <si>
    <t>Gravedad</t>
  </si>
  <si>
    <t>Sensibilidad</t>
  </si>
  <si>
    <t>Extensión</t>
  </si>
  <si>
    <t>Comunidad interior</t>
  </si>
  <si>
    <t>Comunidad Exterior</t>
  </si>
  <si>
    <t>Resultado</t>
  </si>
  <si>
    <t>Descripción</t>
  </si>
  <si>
    <t>Valor asignado</t>
  </si>
  <si>
    <t>frecuencia</t>
  </si>
  <si>
    <t>Bajo</t>
  </si>
  <si>
    <t>Mensual</t>
  </si>
  <si>
    <t>Una vez al año o más espaciado</t>
  </si>
  <si>
    <t xml:space="preserve">Impacto muy leve sin repercusiones para la empresa </t>
  </si>
  <si>
    <t>Entorno industrial con núcleos urbanos lejanos</t>
  </si>
  <si>
    <t>Evento puntual</t>
  </si>
  <si>
    <t>Se tienen políticas y procedimientos claramentes establecidos y definidos por parte de la alta dirección para toda la organización</t>
  </si>
  <si>
    <t>Medio</t>
  </si>
  <si>
    <t>Cercano a las cantidades de reporte</t>
  </si>
  <si>
    <t>Semanal</t>
  </si>
  <si>
    <t>De clasificación media</t>
  </si>
  <si>
    <t>Entre un mes y un año</t>
  </si>
  <si>
    <t>Daños menores a la instalación. La empresa Produce</t>
  </si>
  <si>
    <t>Entorno industrial con viviendas cercanas</t>
  </si>
  <si>
    <t>No supera los límites de la empresa</t>
  </si>
  <si>
    <t>Se tienen políticas pero no abarcan la empresa de una manetra intergal</t>
  </si>
  <si>
    <t>Alto</t>
  </si>
  <si>
    <t>Rebasa las cantidades de reporte</t>
  </si>
  <si>
    <t>Diario</t>
  </si>
  <si>
    <t>Una vez al mes o más seguido</t>
  </si>
  <si>
    <t>Impacto muy grave para los ecosistemas y el funcionamiento de la empresa</t>
  </si>
  <si>
    <t>Entorno natural con flora y fauna, viviendas cercanas</t>
  </si>
  <si>
    <t>Supera los límites de la empresa</t>
  </si>
  <si>
    <t>No hay políticas, sólo el actuar diarío esperando que nada pase, no se tiene planes de contingencia</t>
  </si>
  <si>
    <t>5 : journalière</t>
  </si>
  <si>
    <t>4 : hebdomadaire</t>
  </si>
  <si>
    <t>3 : mensuelle</t>
  </si>
  <si>
    <t>2 : quelques fois dans l'année</t>
  </si>
  <si>
    <t>1 : possible, jamais produit</t>
  </si>
  <si>
    <t>Le résultat peut se présenter sous la forme d'un tableau global :</t>
  </si>
  <si>
    <t>ctivité</t>
  </si>
  <si>
    <t>Aspect environnemental</t>
  </si>
  <si>
    <t>Impact</t>
  </si>
  <si>
    <t>Occurrence</t>
  </si>
  <si>
    <t>Gravité</t>
  </si>
  <si>
    <t>Sensibilité du milieu</t>
  </si>
  <si>
    <t>Criticité O*G*S</t>
  </si>
  <si>
    <t>Niveau de maîtrise</t>
  </si>
  <si>
    <t>Criticité finale</t>
  </si>
  <si>
    <t>Sciage de planches</t>
  </si>
  <si>
    <t>Rejet de poussières de bois</t>
  </si>
  <si>
    <t>Pollution de l'air</t>
  </si>
  <si>
    <t>En dessous des seuils = 1</t>
  </si>
  <si>
    <t>Pas de zone sauvegardée ni population sensible = 1</t>
  </si>
  <si>
    <t>Filtres avec analyse hebdomadaire : − 1</t>
  </si>
  <si>
    <t>Stockage de produits toxiques pour l'environnement aquatique</t>
  </si>
  <si>
    <t>Fuite d'une cuve</t>
  </si>
  <si>
    <t>Pollution sol et eau</t>
  </si>
  <si>
    <t>Produit R 50</t>
  </si>
  <si>
    <t>Nappe souterraine importante = 4</t>
  </si>
  <si>
    <t>Consignes de surveillance : + 1</t>
  </si>
  <si>
    <t>(très toxique pour les organismes aquatiques) = 5</t>
  </si>
  <si>
    <r>
      <t>L'aspect Environnemental est une notion </t>
    </r>
    <r>
      <rPr>
        <b/>
        <sz val="9"/>
        <color indexed="49"/>
        <rFont val="Arial"/>
        <family val="2"/>
      </rPr>
      <t>absolue</t>
    </r>
    <r>
      <rPr>
        <sz val="9"/>
        <color indexed="8"/>
        <rFont val="Arial"/>
        <family val="2"/>
      </rPr>
      <t> dans la mesure où il est parfaitement quantifiable et/ou mesurable:
Une station d’épuration donnée rejette une quantité Q connue de métaux lourds dans le milieu naturel, par exemple un ruisseau ou directement dans l’océan.
Le niveau sonore peut être mesuré.</t>
    </r>
  </si>
  <si>
    <t>Au contraire, l’Impact Environnemental est lié au milieu récepteur :</t>
  </si>
  <si>
    <t>Le même rejet Q a un impact différent selon que le milieu récepteur est un ruisseau ou l’océan (dilution, milieu déjà pollué …) : dans le cas du ruisseau, l'impact pourrait conduire à la disparition d’une partie de la faune, alors qu’en milieu marin, le même rejet pourrait n’avoir aucune conséquence.</t>
  </si>
  <si>
    <t>Le niveau sonore est perçu différemment selon qu’une installation est implantée dans une zone industrielle ou dans une zone pavillonnaire.</t>
  </si>
  <si>
    <t>Ainsi, pour évaluer un impact environnemental, il faut le caractériser, mais aussi connaître le milieu environnant et notamment sa "sensibilité".</t>
  </si>
  <si>
    <t>Aspect Environnemental et Impact Environnemental</t>
  </si>
  <si>
    <r>
      <t>Définition</t>
    </r>
    <r>
      <rPr>
        <b/>
        <sz val="15"/>
        <color indexed="8"/>
        <rFont val="Tahoma"/>
        <family val="2"/>
      </rPr>
      <t>:</t>
    </r>
  </si>
  <si>
    <t>Un aspect environnemental est un élément qui peut réagir avec l'environnement.</t>
  </si>
  <si>
    <t>Un impact environnemental représente l'ensemble des modifications fonctionnelles, qualitatives et quantitatives de l’environnement engendrées par une action, une activité, un processus, un procédé, un produit, un organisme de sa conception à sa fin de vie. Les modifications peuvent être positives ou négatives du point de vue de l'environnement.</t>
  </si>
  <si>
    <t>L’étude des impacts environnementaux est une méthode utilisée dans le cadre de la norme ISO 14001 lorsque l’on met en place une analyse environnementale.</t>
  </si>
  <si>
    <t>On la retrouve dans les normes ISO 14040 et suivantes qui définissent la méthodologie à mettre en place pour une Analyse du Cycle de Vie.</t>
  </si>
  <si>
    <t>En pratique, une activité engendre un Aspect Environnemental qui cause un Impact Environnemental du fait de la modification de l'environnement.</t>
  </si>
  <si>
    <t>Activité → Aspect Environnemental (AE) → Impact Environnemental (IE)</t>
  </si>
  <si>
    <r>
      <t>Remarque</t>
    </r>
    <r>
      <rPr>
        <b/>
        <sz val="15"/>
        <color indexed="8"/>
        <rFont val="Tahoma"/>
        <family val="2"/>
      </rPr>
      <t>:</t>
    </r>
  </si>
  <si>
    <t>Un Aspect Environnemental Significatif (AES) est un Aspect Environnemental qui peut avoir un impact significatif sur l'environnement.</t>
  </si>
  <si>
    <r>
      <t>L'aspect Environnemental est une notion </t>
    </r>
    <r>
      <rPr>
        <b/>
        <sz val="12"/>
        <color indexed="49"/>
        <rFont val="Tahoma"/>
        <family val="2"/>
      </rPr>
      <t>absolue</t>
    </r>
    <r>
      <rPr>
        <sz val="12"/>
        <color indexed="8"/>
        <rFont val="Tahoma"/>
        <family val="2"/>
      </rPr>
      <t> dans la mesure où il est parfaitement quantifiable et/ou mesurable :</t>
    </r>
  </si>
  <si>
    <t>Une station d’épuration donnée rejette une quantité Q connue de métaux lourds dans le milieu naturel, par exemple un ruisseau ou directement dans l’océan.</t>
  </si>
  <si>
    <t>Le niveau sonore peut être mesuré.</t>
  </si>
  <si>
    <t>Notons enfin qu’un impact environnemental peut avoir un effet négatif sur l’environnement (par exemple, un rejet d’eau polluée dans un ruisseau) ou positif (rejet d’eau traitée et donc parfois de meilleure qualité que celle qui était puisée).</t>
  </si>
  <si>
    <t>L’impact environnemental se situe au niveau local ou au niveau global, ou sur les deux niveaux à la fois.</t>
  </si>
  <si>
    <r>
      <t>Exemple</t>
    </r>
    <r>
      <rPr>
        <b/>
        <sz val="15"/>
        <color indexed="8"/>
        <rFont val="Tahoma"/>
        <family val="2"/>
      </rPr>
      <t>:</t>
    </r>
  </si>
  <si>
    <r>
      <t>Les oxydes d'azote (NOx) ont un effet global du fait qu'ils participent au phénomène des </t>
    </r>
    <r>
      <rPr>
        <b/>
        <sz val="12"/>
        <color indexed="50"/>
        <rFont val="Tahoma"/>
        <family val="2"/>
      </rPr>
      <t>pluies acides</t>
    </r>
    <r>
      <rPr>
        <sz val="12"/>
        <color indexed="8"/>
        <rFont val="Tahoma"/>
        <family val="2"/>
      </rPr>
      <t> et qu'ils sont responsables de la </t>
    </r>
    <r>
      <rPr>
        <b/>
        <sz val="12"/>
        <color indexed="50"/>
        <rFont val="Tahoma"/>
        <family val="2"/>
      </rPr>
      <t>pollution photochimique</t>
    </r>
    <r>
      <rPr>
        <sz val="12"/>
        <color indexed="8"/>
        <rFont val="Tahoma"/>
        <family val="2"/>
      </rPr>
      <t> (du fait de l'augmentation de la concentration d'ozone dans la troposphère). Localement, ils ont un effet négatif sur la santé des personnes (</t>
    </r>
    <r>
      <rPr>
        <b/>
        <sz val="12"/>
        <color indexed="50"/>
        <rFont val="Tahoma"/>
        <family val="2"/>
      </rPr>
      <t>toxicité</t>
    </r>
    <r>
      <rPr>
        <sz val="12"/>
        <color indexed="8"/>
        <rFont val="Tahoma"/>
        <family val="2"/>
      </rPr>
      <t>).</t>
    </r>
  </si>
  <si>
    <t>L’impact peut être direct (émissions de Gaz à Effet de Serre du fait de la combustion de ressources fossiles), indirect (utilisation de produits chimiques qui ne sont dangereux que mélangés ou quand on consomme des produits "contaminés"), ou les deux à la fois (production de déchets impactant directement la filière de collecte mais qui peuvent être polluants).</t>
  </si>
  <si>
    <t>De manière générale, il y a un grand nombre d’impacts environnementaux identifiés dont les plus couramment cités et évalués sont repris dans la méthodologie ACV.</t>
  </si>
  <si>
    <t>Pour en savoir plus</t>
  </si>
  <si>
    <t>L’évaluation des impacts sur l’environnement</t>
  </si>
  <si>
    <t>Bioindicateurs et diagnostic des systèmes écologiques</t>
  </si>
  <si>
    <t>Environmental Impact Assessment : Theory and Practice</t>
  </si>
  <si>
    <t>Méthodologie d'identification des aspects environnementaux (INERIS)</t>
  </si>
  <si>
    <t>Navigation :</t>
  </si>
  <si>
    <t>|</t>
  </si>
  <si>
    <t>EVALUACIÓN</t>
  </si>
  <si>
    <t>m3/año</t>
  </si>
  <si>
    <t>Kg/año</t>
  </si>
  <si>
    <t>KWh/año</t>
  </si>
  <si>
    <t>COSTO</t>
  </si>
  <si>
    <t>Costo</t>
  </si>
  <si>
    <t>Cantidad</t>
  </si>
  <si>
    <t>Criterio &gt; a</t>
  </si>
  <si>
    <t>Muy por debajo de las cantidades de reporte, o no aparece</t>
  </si>
  <si>
    <t>Sin nivel de riesgo, ni inflamabilidad y estable</t>
  </si>
  <si>
    <t>De poco interés. Sin repercusiones para las actividades de los empleados y colaboradores</t>
  </si>
  <si>
    <t>Interés secundario. Con repercusiones de poca importancia para las actividades de los empleados y colaboradores</t>
  </si>
  <si>
    <t>De gran interés. Con repercusiones de importancia para las actividades de los empleados y colaboradores</t>
  </si>
  <si>
    <t>Control</t>
  </si>
  <si>
    <t>Se da cumplimiento cabal a todas las disposiciones y además existe autorregulación</t>
  </si>
  <si>
    <t>No se cumplen con todas las disposiciones normativas</t>
  </si>
  <si>
    <t>Se da cumplimiento cabal a todas las disposiciones normativas</t>
  </si>
  <si>
    <t>Consumo de agua potable</t>
  </si>
  <si>
    <t>6.1 Aire.</t>
  </si>
  <si>
    <t>Emisiones a la atmósfera durante la aplicación de pintura.</t>
  </si>
  <si>
    <t>Emisiones a la atmósfera en fuentes de combustión.</t>
  </si>
  <si>
    <t>Emisiones a la atmósfera por fugas de agentes refrigerantes en sistemas de aire acondicionado.</t>
  </si>
  <si>
    <t>6.2 Agua.</t>
  </si>
  <si>
    <t>Consumo de agua en servicios sanitarios.</t>
  </si>
  <si>
    <t>Consumo de agua en lavado de vehículos</t>
  </si>
  <si>
    <t>Consumo de agua en riego de áreas verdes.</t>
  </si>
  <si>
    <t>Descargas de aguas residuales de tipo sanitario.</t>
  </si>
  <si>
    <t>Descargas de aguas residuales del área de lavado de vehículos</t>
  </si>
  <si>
    <t>6.3 Suelo.</t>
  </si>
  <si>
    <t>Afectación a suelo durante el manejo de sustancias peligrosas.</t>
  </si>
  <si>
    <t>Afectación a suelo durante el manejo de residuos peligrosos.</t>
  </si>
  <si>
    <t>Afectación a suelo por actividades mecánicas y/o depósito de vehículos siniestrados, sobre terreno natural.</t>
  </si>
  <si>
    <t>Afectación a suelo por depósito de residuos sobre terreno natural.</t>
  </si>
  <si>
    <t>6.4 Residuos peligrosos.</t>
  </si>
  <si>
    <t>Generación de residuos peligrosos por actividades de mantenimiento automotriz.</t>
  </si>
  <si>
    <t>Generación de residuos peligrosos por actividades de hojalatería y pintura.</t>
  </si>
  <si>
    <t>Generación de residuos peligrosos por actividades de mantenimiento de los equipos, instalaciones e inmueble.</t>
  </si>
  <si>
    <t>6.5 Residuos no peligrosos (sólidos urbanos o de manejo especial).</t>
  </si>
  <si>
    <t>Generación de residuos no peligrosos en el taller mecánico.</t>
  </si>
  <si>
    <t>Generación de residuos no peligrosos en hojalatería y pintura.</t>
  </si>
  <si>
    <t>Generación de residuos no peligrosos en el almacén de refacciones.</t>
  </si>
  <si>
    <t>Generación de residuos no peligrosos en las áreas administrativas.</t>
  </si>
  <si>
    <t>6.6 Ruido</t>
  </si>
  <si>
    <t>Emisiones de ruido que trascienden los límites de la agencia automotriz.</t>
  </si>
  <si>
    <t>6.7 Energía.</t>
  </si>
  <si>
    <t>Consumos excesivos de energía, por uso innecesario de iluminación y operación de motores eléctricos.</t>
  </si>
  <si>
    <t>Practica de quema a cielo abierto</t>
  </si>
  <si>
    <t>Aires acondicionados</t>
  </si>
  <si>
    <t>Exceder los límites de emisión de bióxido de carbono equivalente</t>
  </si>
  <si>
    <t>Descarga de aguas residuales, Exceder los límites máximos permisibles del permiso de descargas</t>
  </si>
  <si>
    <t>Planta potabilizadora de agua, fuera de niveles de operación</t>
  </si>
  <si>
    <t>Cumplimineto de las condiciones particulares para la explotación y uso de aguas nacionales</t>
  </si>
  <si>
    <t>Infiltración de sustancias químicas al suelo y subsuelo</t>
  </si>
  <si>
    <t>AIRE</t>
  </si>
  <si>
    <t>AGUA</t>
  </si>
  <si>
    <t>SUELO Y SUBSUELO</t>
  </si>
  <si>
    <t>Mezcla de residuos peligrosos incompatibles entre sí, mezcla de residuos peligrosos con otro tipo de residuos.</t>
  </si>
  <si>
    <t>RESIDUOS</t>
  </si>
  <si>
    <t>Presencia de BPC en los transformadores húmedos de la instalación</t>
  </si>
  <si>
    <t>Emisiones indirectas de GEI por consumo excesivo de energía</t>
  </si>
  <si>
    <t>ENERGÍA</t>
  </si>
  <si>
    <t>RIESGO</t>
  </si>
  <si>
    <t>Manejo inadecuado de sustancias químicas provocando una emergencia ambiental</t>
  </si>
  <si>
    <t>Emisiones de CO2 al aire del sistema de planta de emergencia</t>
  </si>
  <si>
    <t>Emisiones de CO2 de sistema de combustión interna al aire producidas por tractor</t>
  </si>
  <si>
    <t>Descarga de agua en suelo natural durante riego</t>
  </si>
  <si>
    <t>Aplicación de agroquímicos</t>
  </si>
  <si>
    <t>Descarga de agua de retrolavado de filtros</t>
  </si>
  <si>
    <t>Uso de agua en sanitarios</t>
  </si>
  <si>
    <t>Descarga de aguas residuales a fosa séptica</t>
  </si>
  <si>
    <t>Derrame de aceite en suelo natural durante mantenimientos a maquinaria agrícola.</t>
  </si>
  <si>
    <t>Derrame de hidrocarburos en suelo natural durante carga de combustible a maquinaria agrícola.</t>
  </si>
  <si>
    <t>Mezcla de residuos peligrosos con otro tipo de residuos.</t>
  </si>
  <si>
    <t>Consumos excesivos de combustible</t>
  </si>
  <si>
    <t>Fuga puntual de Diesel en planta de emrgencia, provocando contaminación del sueo</t>
  </si>
  <si>
    <t>Derrame de sustancias químicas almacenadas, provocando contaminación del suelo y del aire</t>
  </si>
  <si>
    <t>Incompatibilidad de residuos peligrosos almacenados provocando una reacción</t>
  </si>
  <si>
    <t>Consumo de energía eléctrica</t>
  </si>
  <si>
    <t>Descarga de agua residual</t>
  </si>
  <si>
    <t>Emisiones a la atmósfera</t>
  </si>
  <si>
    <t>PTAR</t>
  </si>
  <si>
    <t>Oficinas</t>
  </si>
  <si>
    <t>tCO2e/año</t>
  </si>
  <si>
    <t>m3 / empleado</t>
  </si>
  <si>
    <t>Generación de Residuos Peligrosos</t>
  </si>
  <si>
    <t>Materiales o residuos</t>
  </si>
  <si>
    <t>Mezclado</t>
  </si>
  <si>
    <t>m3 / tonelada producida</t>
  </si>
  <si>
    <t>KWh / tonelada producida</t>
  </si>
  <si>
    <t>tCO2e / tonelada producida</t>
  </si>
  <si>
    <t>Monto insignificante.  Menor al 1% del costo de produccíon</t>
  </si>
  <si>
    <t>Monto medio, entre el 1% y el 3% del costo de producción</t>
  </si>
  <si>
    <t>Monto alto, superior al 3% del costo de produción</t>
  </si>
  <si>
    <t>Mantto de equipo (Almacén de RP)</t>
  </si>
  <si>
    <t>Área que emplea vapor proveniente de  Caldera</t>
  </si>
  <si>
    <t>Kg / equipo atendido</t>
  </si>
  <si>
    <t xml:space="preserve">Alto riesgo, Inflamabilidado Reactividad </t>
  </si>
  <si>
    <r>
      <t xml:space="preserve">De poco interés. Sin repercusiones para el vecindario, accionistas, proveedores y </t>
    </r>
    <r>
      <rPr>
        <b/>
        <sz val="10"/>
        <rFont val="Arial"/>
        <family val="2"/>
      </rPr>
      <t>clientes</t>
    </r>
  </si>
  <si>
    <r>
      <t xml:space="preserve">Interés secundario. Con repercusiones de poca importancia para el vecindario, accionistas, proveedores y </t>
    </r>
    <r>
      <rPr>
        <b/>
        <sz val="10"/>
        <rFont val="Arial"/>
        <family val="2"/>
      </rPr>
      <t>clientes</t>
    </r>
  </si>
  <si>
    <r>
      <t xml:space="preserve">De gran interés. Con repercusiones de importancia para el vecindario, accionistas, proveedores y </t>
    </r>
    <r>
      <rPr>
        <b/>
        <sz val="10"/>
        <rFont val="Arial"/>
        <family val="2"/>
      </rPr>
      <t>clientes</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</si>
</sst>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2">
    <font>
      <sz val="10"/>
      <name val="Arial"/>
      <family val="0"/>
    </font>
    <font>
      <b/>
      <sz val="10"/>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sz val="9"/>
      <color indexed="49"/>
      <name val="Arial"/>
      <family val="2"/>
    </font>
    <font>
      <sz val="9"/>
      <color indexed="8"/>
      <name val="Arial"/>
      <family val="2"/>
    </font>
    <font>
      <b/>
      <sz val="15"/>
      <color indexed="8"/>
      <name val="Tahoma"/>
      <family val="2"/>
    </font>
    <font>
      <sz val="12"/>
      <color indexed="8"/>
      <name val="Tahoma"/>
      <family val="2"/>
    </font>
    <font>
      <b/>
      <sz val="12"/>
      <color indexed="50"/>
      <name val="Tahoma"/>
      <family val="2"/>
    </font>
    <font>
      <b/>
      <sz val="12"/>
      <color indexed="49"/>
      <name val="Tahoma"/>
      <family val="2"/>
    </font>
    <font>
      <b/>
      <sz val="11"/>
      <name val="Calibri"/>
      <family val="2"/>
    </font>
    <font>
      <sz val="11"/>
      <name val="Calibri"/>
      <family val="2"/>
    </font>
    <font>
      <b/>
      <sz val="12"/>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63"/>
      <name val="Arial"/>
      <family val="2"/>
    </font>
    <font>
      <b/>
      <sz val="9"/>
      <color indexed="9"/>
      <name val="Arial"/>
      <family val="2"/>
    </font>
    <font>
      <b/>
      <sz val="9"/>
      <color indexed="63"/>
      <name val="Arial"/>
      <family val="2"/>
    </font>
    <font>
      <b/>
      <sz val="20"/>
      <color indexed="49"/>
      <name val="Tahoma"/>
      <family val="2"/>
    </font>
    <font>
      <b/>
      <sz val="12"/>
      <color indexed="9"/>
      <name val="Tahoma"/>
      <family val="2"/>
    </font>
    <font>
      <b/>
      <sz val="14"/>
      <color indexed="49"/>
      <name val="Tahoma"/>
      <family val="2"/>
    </font>
    <font>
      <b/>
      <sz val="9"/>
      <color indexed="9"/>
      <name val="Tahoma"/>
      <family val="2"/>
    </font>
    <font>
      <sz val="9"/>
      <color indexed="9"/>
      <name val="Tahoma"/>
      <family val="2"/>
    </font>
    <font>
      <b/>
      <sz val="10"/>
      <color indexed="9"/>
      <name val="Arial"/>
      <family val="2"/>
    </font>
    <font>
      <b/>
      <sz val="36"/>
      <name val="Calibri"/>
      <family val="2"/>
    </font>
    <font>
      <b/>
      <sz val="14"/>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454545"/>
      <name val="Arial"/>
      <family val="2"/>
    </font>
    <font>
      <b/>
      <sz val="9"/>
      <color rgb="FFFFFFFF"/>
      <name val="Arial"/>
      <family val="2"/>
    </font>
    <font>
      <b/>
      <sz val="9"/>
      <color rgb="FF454545"/>
      <name val="Arial"/>
      <family val="2"/>
    </font>
    <font>
      <b/>
      <sz val="20"/>
      <color rgb="FF2589BA"/>
      <name val="Tahoma"/>
      <family val="2"/>
    </font>
    <font>
      <b/>
      <sz val="12"/>
      <color rgb="FFFFFFFF"/>
      <name val="Tahoma"/>
      <family val="2"/>
    </font>
    <font>
      <sz val="12"/>
      <color rgb="FF000000"/>
      <name val="Tahoma"/>
      <family val="2"/>
    </font>
    <font>
      <b/>
      <sz val="14"/>
      <color rgb="FF2589BA"/>
      <name val="Tahoma"/>
      <family val="2"/>
    </font>
    <font>
      <b/>
      <sz val="9"/>
      <color rgb="FFFFFFFF"/>
      <name val="Tahoma"/>
      <family val="2"/>
    </font>
    <font>
      <sz val="9"/>
      <color rgb="FFFFFFFF"/>
      <name val="Tahoma"/>
      <family val="2"/>
    </font>
    <font>
      <b/>
      <sz val="14"/>
      <color theme="0"/>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6600"/>
        <bgColor indexed="64"/>
      </patternFill>
    </fill>
    <fill>
      <patternFill patternType="solid">
        <fgColor rgb="FF2589BA"/>
        <bgColor indexed="64"/>
      </patternFill>
    </fill>
    <fill>
      <patternFill patternType="solid">
        <fgColor theme="0" tint="-0.24997000396251678"/>
        <bgColor indexed="64"/>
      </patternFill>
    </fill>
    <fill>
      <patternFill patternType="solid">
        <fgColor theme="6" tint="-0.4999699890613556"/>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2589BA"/>
      </left>
      <right style="medium">
        <color rgb="FF2589BA"/>
      </right>
      <top style="medium">
        <color rgb="FF2589BA"/>
      </top>
      <bottom style="medium">
        <color rgb="FF2589BA"/>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vertical="center" wrapText="1"/>
    </xf>
    <xf numFmtId="0" fontId="0" fillId="0" borderId="11" xfId="0" applyFont="1" applyFill="1" applyBorder="1" applyAlignment="1">
      <alignment vertical="center" wrapText="1"/>
    </xf>
    <xf numFmtId="0" fontId="61" fillId="0" borderId="0" xfId="0" applyFont="1" applyAlignment="1">
      <alignment vertical="center" wrapText="1"/>
    </xf>
    <xf numFmtId="0" fontId="62" fillId="33" borderId="12" xfId="0" applyFont="1" applyFill="1" applyBorder="1" applyAlignment="1">
      <alignment horizontal="left" vertical="center" wrapText="1"/>
    </xf>
    <xf numFmtId="0" fontId="63" fillId="33" borderId="12" xfId="0" applyFont="1" applyFill="1" applyBorder="1" applyAlignment="1">
      <alignment horizontal="left" vertical="center" wrapText="1"/>
    </xf>
    <xf numFmtId="0" fontId="61" fillId="0" borderId="12" xfId="0" applyFont="1" applyBorder="1" applyAlignment="1">
      <alignment horizontal="left" vertical="center" wrapTex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0" fillId="0" borderId="0" xfId="0" applyAlignment="1">
      <alignment horizontal="left" vertical="center" wrapText="1" indent="1"/>
    </xf>
    <xf numFmtId="0" fontId="64" fillId="0" borderId="0" xfId="0" applyFont="1" applyAlignment="1">
      <alignment horizontal="center" vertical="center" wrapText="1"/>
    </xf>
    <xf numFmtId="0" fontId="65" fillId="0" borderId="0" xfId="0" applyFont="1" applyAlignment="1">
      <alignment horizontal="left" vertical="center" wrapText="1" indent="1"/>
    </xf>
    <xf numFmtId="0" fontId="66" fillId="0" borderId="0" xfId="0" applyFont="1" applyAlignment="1">
      <alignment horizontal="justify" vertical="center" wrapText="1"/>
    </xf>
    <xf numFmtId="0" fontId="0" fillId="0" borderId="0" xfId="0" applyAlignment="1">
      <alignment vertical="center" wrapText="1"/>
    </xf>
    <xf numFmtId="0" fontId="2" fillId="0" borderId="0" xfId="45" applyAlignment="1" applyProtection="1">
      <alignment horizontal="justify" vertical="center" wrapText="1"/>
      <protection/>
    </xf>
    <xf numFmtId="0" fontId="65" fillId="34" borderId="15" xfId="0" applyFont="1" applyFill="1" applyBorder="1" applyAlignment="1">
      <alignment horizontal="center" vertical="center" wrapText="1"/>
    </xf>
    <xf numFmtId="0" fontId="67" fillId="0" borderId="0" xfId="0" applyFont="1" applyAlignment="1">
      <alignment horizontal="left" vertical="center" wrapText="1" indent="1"/>
    </xf>
    <xf numFmtId="0" fontId="68" fillId="0" borderId="0" xfId="0" applyFont="1" applyAlignment="1">
      <alignment horizontal="center" vertical="center" wrapText="1"/>
    </xf>
    <xf numFmtId="0" fontId="69" fillId="0" borderId="0" xfId="0" applyFont="1" applyAlignment="1">
      <alignment horizontal="center"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 fillId="4" borderId="16" xfId="0" applyFont="1" applyFill="1" applyBorder="1" applyAlignment="1">
      <alignment horizontal="center" vertical="center" wrapText="1"/>
    </xf>
    <xf numFmtId="0" fontId="1" fillId="4" borderId="19" xfId="0" applyFont="1" applyFill="1" applyBorder="1" applyAlignment="1">
      <alignment horizontal="center" vertical="center"/>
    </xf>
    <xf numFmtId="0" fontId="5" fillId="16" borderId="1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4" fillId="10" borderId="16" xfId="0" applyFont="1" applyFill="1" applyBorder="1" applyAlignment="1">
      <alignment horizontal="left" vertical="center" wrapText="1"/>
    </xf>
    <xf numFmtId="0" fontId="0" fillId="10" borderId="10" xfId="0" applyFill="1" applyBorder="1" applyAlignment="1">
      <alignment horizontal="center" vertical="center" wrapText="1"/>
    </xf>
    <xf numFmtId="0" fontId="4" fillId="10" borderId="10" xfId="0" applyFont="1" applyFill="1" applyBorder="1" applyAlignment="1">
      <alignment horizontal="left" vertical="center" wrapText="1"/>
    </xf>
    <xf numFmtId="0" fontId="0" fillId="10" borderId="19" xfId="0" applyFill="1" applyBorder="1" applyAlignment="1">
      <alignment horizontal="center" vertical="center" wrapText="1"/>
    </xf>
    <xf numFmtId="0" fontId="4" fillId="10" borderId="17" xfId="0" applyFont="1" applyFill="1" applyBorder="1" applyAlignment="1">
      <alignment horizontal="left" vertical="center" wrapText="1"/>
    </xf>
    <xf numFmtId="0" fontId="0" fillId="10" borderId="18" xfId="0" applyFill="1" applyBorder="1" applyAlignment="1">
      <alignment horizontal="center" vertical="center" wrapText="1"/>
    </xf>
    <xf numFmtId="0" fontId="4" fillId="10" borderId="18" xfId="0" applyFont="1" applyFill="1" applyBorder="1" applyAlignment="1">
      <alignment horizontal="left" vertical="center" wrapText="1"/>
    </xf>
    <xf numFmtId="0" fontId="0" fillId="10" borderId="20" xfId="0"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0" xfId="0" applyFont="1" applyAlignment="1">
      <alignment/>
    </xf>
    <xf numFmtId="0" fontId="12" fillId="0" borderId="10" xfId="0" applyFont="1" applyBorder="1" applyAlignment="1">
      <alignment/>
    </xf>
    <xf numFmtId="0" fontId="13" fillId="0" borderId="10" xfId="0" applyFont="1" applyBorder="1" applyAlignment="1">
      <alignment/>
    </xf>
    <xf numFmtId="0" fontId="0" fillId="0" borderId="10" xfId="0" applyFont="1" applyBorder="1" applyAlignment="1">
      <alignment/>
    </xf>
    <xf numFmtId="0" fontId="0" fillId="0" borderId="10" xfId="0" applyBorder="1" applyAlignment="1">
      <alignment/>
    </xf>
    <xf numFmtId="0" fontId="12" fillId="35" borderId="10" xfId="0" applyFont="1" applyFill="1" applyBorder="1" applyAlignment="1">
      <alignment/>
    </xf>
    <xf numFmtId="0" fontId="0" fillId="35" borderId="10" xfId="0" applyFill="1" applyBorder="1" applyAlignment="1">
      <alignment/>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0" fillId="10" borderId="18"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14" fillId="0" borderId="10" xfId="0" applyFont="1" applyBorder="1" applyAlignment="1">
      <alignment horizontal="left" vertical="center" wrapText="1"/>
    </xf>
    <xf numFmtId="0" fontId="1" fillId="0" borderId="23" xfId="0" applyFont="1" applyFill="1" applyBorder="1" applyAlignment="1">
      <alignment horizontal="center" vertical="center" wrapText="1"/>
    </xf>
    <xf numFmtId="0" fontId="70" fillId="36" borderId="10"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48" fillId="25" borderId="25" xfId="0" applyFont="1" applyFill="1" applyBorder="1" applyAlignment="1">
      <alignment horizontal="center"/>
    </xf>
    <xf numFmtId="0" fontId="48" fillId="25" borderId="26" xfId="0" applyFont="1" applyFill="1" applyBorder="1" applyAlignment="1">
      <alignment horizontal="center"/>
    </xf>
    <xf numFmtId="0" fontId="48" fillId="25" borderId="27" xfId="0" applyFont="1" applyFill="1" applyBorder="1" applyAlignment="1">
      <alignment horizontal="center"/>
    </xf>
    <xf numFmtId="0" fontId="48" fillId="36" borderId="26" xfId="0" applyFont="1" applyFill="1" applyBorder="1" applyAlignment="1">
      <alignment horizontal="center"/>
    </xf>
    <xf numFmtId="0" fontId="48" fillId="36" borderId="27" xfId="0" applyFont="1" applyFill="1" applyBorder="1" applyAlignment="1">
      <alignment horizontal="center"/>
    </xf>
    <xf numFmtId="0" fontId="42" fillId="37" borderId="28" xfId="0" applyFont="1" applyFill="1" applyBorder="1" applyAlignment="1">
      <alignment horizontal="center" vertical="center" wrapText="1"/>
    </xf>
    <xf numFmtId="0" fontId="48" fillId="36" borderId="25" xfId="0" applyFont="1" applyFill="1" applyBorder="1" applyAlignment="1">
      <alignment horizontal="center"/>
    </xf>
    <xf numFmtId="0" fontId="71" fillId="25" borderId="25" xfId="0" applyFont="1" applyFill="1" applyBorder="1" applyAlignment="1">
      <alignment horizontal="center"/>
    </xf>
    <xf numFmtId="0" fontId="71" fillId="25" borderId="26" xfId="0" applyFont="1" applyFill="1" applyBorder="1" applyAlignment="1">
      <alignment horizontal="center"/>
    </xf>
    <xf numFmtId="0" fontId="71" fillId="25" borderId="27" xfId="0" applyFont="1" applyFill="1" applyBorder="1" applyAlignment="1">
      <alignment horizontal="center"/>
    </xf>
    <xf numFmtId="0" fontId="71" fillId="36" borderId="29" xfId="0" applyFont="1" applyFill="1" applyBorder="1" applyAlignment="1">
      <alignment horizontal="center" vertical="center"/>
    </xf>
    <xf numFmtId="0" fontId="71" fillId="36" borderId="21" xfId="0" applyFont="1" applyFill="1" applyBorder="1" applyAlignment="1">
      <alignment horizontal="center" vertical="center"/>
    </xf>
    <xf numFmtId="0" fontId="71" fillId="36" borderId="23"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71" fillId="36" borderId="30" xfId="0" applyFont="1" applyFill="1" applyBorder="1" applyAlignment="1">
      <alignment horizontal="center" vertical="center"/>
    </xf>
    <xf numFmtId="0" fontId="71" fillId="25" borderId="16" xfId="0" applyFont="1" applyFill="1" applyBorder="1" applyAlignment="1">
      <alignment horizontal="center" vertical="center"/>
    </xf>
    <xf numFmtId="0" fontId="71" fillId="25" borderId="10" xfId="0" applyFont="1" applyFill="1" applyBorder="1" applyAlignment="1">
      <alignment horizontal="center" vertical="center"/>
    </xf>
    <xf numFmtId="0" fontId="71" fillId="25" borderId="10" xfId="0" applyFont="1" applyFill="1" applyBorder="1" applyAlignment="1">
      <alignment horizontal="center" vertical="center" wrapText="1"/>
    </xf>
    <xf numFmtId="0" fontId="71" fillId="25"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48" fillId="25" borderId="25" xfId="0" applyFont="1" applyFill="1" applyBorder="1" applyAlignment="1">
      <alignment horizontal="center" vertical="center"/>
    </xf>
    <xf numFmtId="0" fontId="48" fillId="25" borderId="26" xfId="0" applyFont="1" applyFill="1" applyBorder="1" applyAlignment="1">
      <alignment horizontal="center" vertical="center"/>
    </xf>
    <xf numFmtId="0" fontId="48" fillId="25" borderId="27" xfId="0" applyFont="1" applyFill="1" applyBorder="1" applyAlignment="1">
      <alignment horizontal="center" vertical="center"/>
    </xf>
    <xf numFmtId="0" fontId="1" fillId="4" borderId="29"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31" xfId="0" applyFont="1" applyFill="1" applyBorder="1" applyAlignment="1">
      <alignment horizontal="center" vertical="center" wrapTex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61" fillId="0" borderId="0" xfId="0" applyFont="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5" tint="-0.24993999302387238"/>
      </font>
      <fill>
        <patternFill>
          <bgColor theme="5" tint="0.3999499976634979"/>
        </patternFill>
      </fill>
    </dxf>
    <dxf>
      <font>
        <b/>
        <i val="0"/>
        <color theme="5" tint="-0.24993999302387238"/>
      </font>
      <fill>
        <patternFill>
          <bgColor theme="5" tint="0.3999499976634979"/>
        </patternFill>
      </fill>
    </dxf>
    <dxf>
      <font>
        <b/>
        <i val="0"/>
        <color theme="5" tint="-0.24993999302387238"/>
      </font>
      <fill>
        <patternFill>
          <bgColor theme="5" tint="0.3999499976634979"/>
        </patternFill>
      </fill>
    </dxf>
    <dxf>
      <font>
        <b/>
        <i val="0"/>
        <color theme="5" tint="-0.24993999302387238"/>
      </font>
      <fill>
        <patternFill>
          <bgColor theme="5" tint="0.3999499976634979"/>
        </patternFill>
      </fill>
    </dxf>
    <dxf>
      <font>
        <b/>
        <i val="0"/>
        <color theme="5" tint="-0.24993999302387238"/>
      </font>
      <fill>
        <patternFill>
          <bgColor theme="5" tint="0.3999499976634979"/>
        </patternFill>
      </fill>
    </dxf>
    <dxf>
      <font>
        <b/>
        <i val="0"/>
        <color theme="5" tint="-0.24993999302387238"/>
      </font>
      <fill>
        <patternFill>
          <bgColor theme="5" tint="0.3999499976634979"/>
        </patternFill>
      </fill>
    </dxf>
    <dxf>
      <font>
        <b/>
        <i val="0"/>
        <color theme="5" tint="-0.24993999302387238"/>
      </font>
      <fill>
        <patternFill>
          <bgColor theme="5" tint="0.3999499976634979"/>
        </patternFill>
      </fill>
    </dxf>
    <dxf>
      <font>
        <b/>
        <i val="0"/>
        <color theme="5" tint="-0.24993999302387238"/>
      </font>
      <fill>
        <patternFill>
          <bgColor theme="5" tint="0.3999499976634979"/>
        </patternFill>
      </fill>
    </dxf>
    <dxf>
      <font>
        <b/>
        <i val="0"/>
        <color theme="5" tint="-0.24993999302387238"/>
      </font>
      <fill>
        <patternFill>
          <bgColor theme="5" tint="0.5999600291252136"/>
        </patternFill>
      </fill>
    </dxf>
    <dxf>
      <font>
        <b/>
        <i val="0"/>
        <color theme="5" tint="-0.24993999302387238"/>
      </font>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tockage.univ-valenciennes.fr/MenetACVBAT20120704/acvbat/chap01/co/ch01_170_2-1.html" TargetMode="External" /><Relationship Id="rId3" Type="http://schemas.openxmlformats.org/officeDocument/2006/relationships/hyperlink" Target="http://stockage.univ-valenciennes.fr/MenetACVBAT20120704/acvbat/chap01/co/ch01_170_2-1.html" TargetMode="External" /><Relationship Id="rId4" Type="http://schemas.openxmlformats.org/officeDocument/2006/relationships/image" Target="../media/image2.png" /><Relationship Id="rId5" Type="http://schemas.openxmlformats.org/officeDocument/2006/relationships/hyperlink" Target="http://stockage.univ-valenciennes.fr/MenetACVBAT20120704/acvbat/chap01/co/ch01_190_2-3.html" TargetMode="External" /><Relationship Id="rId6" Type="http://schemas.openxmlformats.org/officeDocument/2006/relationships/hyperlink" Target="http://stockage.univ-valenciennes.fr/MenetACVBAT20120704/acvbat/chap01/co/ch01_190_2-3.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304800" cy="304800"/>
    <xdr:sp>
      <xdr:nvSpPr>
        <xdr:cNvPr id="1" name="AutoShape 1" descr="Resultado de imagen para observar"/>
        <xdr:cNvSpPr>
          <a:spLocks noChangeAspect="1"/>
        </xdr:cNvSpPr>
      </xdr:nvSpPr>
      <xdr:spPr>
        <a:xfrm>
          <a:off x="4933950" y="1619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42</xdr:row>
      <xdr:rowOff>0</xdr:rowOff>
    </xdr:from>
    <xdr:to>
      <xdr:col>1</xdr:col>
      <xdr:colOff>457200</xdr:colOff>
      <xdr:row>43</xdr:row>
      <xdr:rowOff>152400</xdr:rowOff>
    </xdr:to>
    <xdr:pic>
      <xdr:nvPicPr>
        <xdr:cNvPr id="1" name="1 Imagen" descr="Précédent">
          <a:hlinkClick r:id="rId3"/>
        </xdr:cNvPr>
        <xdr:cNvPicPr preferRelativeResize="1">
          <a:picLocks noChangeAspect="1"/>
        </xdr:cNvPicPr>
      </xdr:nvPicPr>
      <xdr:blipFill>
        <a:blip r:embed="rId1"/>
        <a:stretch>
          <a:fillRect/>
        </a:stretch>
      </xdr:blipFill>
      <xdr:spPr>
        <a:xfrm>
          <a:off x="762000" y="15401925"/>
          <a:ext cx="457200" cy="314325"/>
        </a:xfrm>
        <a:prstGeom prst="rect">
          <a:avLst/>
        </a:prstGeom>
        <a:noFill/>
        <a:ln w="9525" cmpd="sng">
          <a:noFill/>
        </a:ln>
      </xdr:spPr>
    </xdr:pic>
    <xdr:clientData/>
  </xdr:twoCellAnchor>
  <xdr:twoCellAnchor editAs="oneCell">
    <xdr:from>
      <xdr:col>1</xdr:col>
      <xdr:colOff>0</xdr:colOff>
      <xdr:row>44</xdr:row>
      <xdr:rowOff>0</xdr:rowOff>
    </xdr:from>
    <xdr:to>
      <xdr:col>1</xdr:col>
      <xdr:colOff>457200</xdr:colOff>
      <xdr:row>45</xdr:row>
      <xdr:rowOff>152400</xdr:rowOff>
    </xdr:to>
    <xdr:pic>
      <xdr:nvPicPr>
        <xdr:cNvPr id="2" name="2 Imagen" descr="Suivant">
          <a:hlinkClick r:id="rId6"/>
        </xdr:cNvPr>
        <xdr:cNvPicPr preferRelativeResize="1">
          <a:picLocks noChangeAspect="1"/>
        </xdr:cNvPicPr>
      </xdr:nvPicPr>
      <xdr:blipFill>
        <a:blip r:embed="rId4"/>
        <a:stretch>
          <a:fillRect/>
        </a:stretch>
      </xdr:blipFill>
      <xdr:spPr>
        <a:xfrm>
          <a:off x="762000" y="15725775"/>
          <a:ext cx="457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o\sgm\Compartido%201\Aspectos%20Ambientales%20Significativos%20(AAS)%20y%20Riesgos%20de%20Trabajo%20Siginficativos%20(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DO AA SGM-4.3.1-1"/>
      <sheetName val="EVALUACIÓN AA SGM-4.3.1-2"/>
      <sheetName val="AAS SGM-4.3.1-3 (2)"/>
      <sheetName val="LISTADO RT SGM-4.3.1-4"/>
      <sheetName val="EVALUACIÓN RT SGM-4.3.1.5"/>
      <sheetName val="RTS SGM-4.3.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tockage.univ-valenciennes.fr/MenetACVBAT20120704/acvbat/chap01/co/ch01_180_2-2.html#footnotesN10227" TargetMode="External" /><Relationship Id="rId2" Type="http://schemas.openxmlformats.org/officeDocument/2006/relationships/hyperlink" Target="http://stockage.univ-valenciennes.fr/MenetACVBAT20120704/acvbat/chap01/co/ch01_180_2-2.html#footnotesN10262" TargetMode="External" /><Relationship Id="rId3" Type="http://schemas.openxmlformats.org/officeDocument/2006/relationships/hyperlink" Target="http://stockage.univ-valenciennes.fr/MenetACVBAT20120704/acvbat/chap01/co/ch01_180_2-2.html#footnotesN102C5" TargetMode="External" /><Relationship Id="rId4" Type="http://schemas.openxmlformats.org/officeDocument/2006/relationships/hyperlink" Target="http://stockage.univ-valenciennes.fr/MenetACVBAT20120704/acvbat/chap01/co/ch01_180_2-2.html#footnotesN1037B" TargetMode="External" /><Relationship Id="rId5" Type="http://schemas.openxmlformats.org/officeDocument/2006/relationships/hyperlink" Target="http://stockage.univ-valenciennes.fr/MenetACVBAT20120704/acvbat/chap01/co/ch01_180_2-2.html#footnotesN103B1" TargetMode="External" /><Relationship Id="rId6" Type="http://schemas.openxmlformats.org/officeDocument/2006/relationships/hyperlink" Target="http://stockage.univ-valenciennes.fr/MenetACVBAT20120704/acvbat/chap01/co/ch01_180_2-2.html#footnotesN103E7" TargetMode="External" /><Relationship Id="rId7" Type="http://schemas.openxmlformats.org/officeDocument/2006/relationships/hyperlink" Target="http://www.ineris.fr/guide-sse/guide/fiches/fiche_2/Fiche_02_a2.htm" TargetMode="External" /><Relationship Id="rId8"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1" tint="0.04998999834060669"/>
  </sheetPr>
  <dimension ref="A1:AF18"/>
  <sheetViews>
    <sheetView tabSelected="1" zoomScale="80" zoomScaleNormal="8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G4" sqref="G4"/>
    </sheetView>
  </sheetViews>
  <sheetFormatPr defaultColWidth="11.421875" defaultRowHeight="12.75"/>
  <cols>
    <col min="1" max="1" width="14.421875" style="0" customWidth="1"/>
    <col min="2" max="2" width="15.28125" style="0" customWidth="1"/>
    <col min="3" max="3" width="11.00390625" style="0" customWidth="1"/>
    <col min="4" max="4" width="10.140625" style="0" customWidth="1"/>
    <col min="5" max="5" width="17.7109375" style="0" customWidth="1"/>
    <col min="6" max="6" width="3.28125" style="0" customWidth="1"/>
    <col min="7" max="7" width="15.421875" style="0" customWidth="1"/>
    <col min="8" max="8" width="2.8515625" style="0" customWidth="1"/>
    <col min="9" max="9" width="8.8515625" style="0" customWidth="1"/>
    <col min="10" max="10" width="2.7109375" style="0" customWidth="1"/>
    <col min="11" max="11" width="13.28125" style="0" customWidth="1"/>
    <col min="12" max="12" width="2.8515625" style="0" customWidth="1"/>
    <col min="13" max="13" width="14.7109375" style="0" customWidth="1"/>
    <col min="14" max="14" width="3.140625" style="0" customWidth="1"/>
    <col min="15" max="15" width="11.28125" style="0" customWidth="1"/>
    <col min="16" max="16" width="2.8515625" style="0" customWidth="1"/>
    <col min="17" max="17" width="10.140625" style="0" customWidth="1"/>
    <col min="18" max="18" width="2.57421875" style="0" customWidth="1"/>
    <col min="19" max="19" width="15.57421875" style="0" customWidth="1"/>
    <col min="20" max="20" width="2.8515625" style="0" customWidth="1"/>
    <col min="21" max="21" width="20.140625" style="0" customWidth="1"/>
    <col min="22" max="22" width="3.00390625" style="0" customWidth="1"/>
    <col min="23" max="23" width="13.140625" style="0" customWidth="1"/>
    <col min="24" max="24" width="2.8515625" style="0" customWidth="1"/>
    <col min="25" max="25" width="20.28125" style="0" customWidth="1"/>
    <col min="26" max="26" width="3.00390625" style="0" customWidth="1"/>
    <col min="27" max="27" width="22.28125" style="0" customWidth="1"/>
    <col min="28" max="28" width="3.28125" style="0" customWidth="1"/>
    <col min="29" max="29" width="11.28125" style="0" customWidth="1"/>
    <col min="30" max="30" width="10.57421875" style="0" customWidth="1"/>
    <col min="31" max="31" width="6.7109375" style="0" customWidth="1"/>
    <col min="32" max="32" width="28.00390625" style="0" customWidth="1"/>
    <col min="33" max="33" width="10.8515625" style="0" customWidth="1"/>
    <col min="34" max="34" width="8.8515625" style="0" customWidth="1"/>
    <col min="35" max="35" width="6.421875" style="0" customWidth="1"/>
  </cols>
  <sheetData>
    <row r="1" spans="1:31" ht="47.25" customHeight="1" thickBot="1">
      <c r="A1" s="88" t="s">
        <v>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row>
    <row r="2" spans="1:31" ht="15">
      <c r="A2" s="83" t="s">
        <v>3</v>
      </c>
      <c r="B2" s="84"/>
      <c r="C2" s="84"/>
      <c r="D2" s="85"/>
      <c r="E2" s="89" t="s">
        <v>112</v>
      </c>
      <c r="F2" s="87"/>
      <c r="G2" s="105" t="s">
        <v>4</v>
      </c>
      <c r="H2" s="106"/>
      <c r="I2" s="106"/>
      <c r="J2" s="107"/>
      <c r="K2" s="89" t="s">
        <v>6</v>
      </c>
      <c r="L2" s="86"/>
      <c r="M2" s="86"/>
      <c r="N2" s="86"/>
      <c r="O2" s="86"/>
      <c r="P2" s="86"/>
      <c r="Q2" s="86"/>
      <c r="R2" s="87"/>
      <c r="S2" s="83" t="s">
        <v>5</v>
      </c>
      <c r="T2" s="84"/>
      <c r="U2" s="84"/>
      <c r="V2" s="84"/>
      <c r="W2" s="84"/>
      <c r="X2" s="85"/>
      <c r="Y2" s="86" t="s">
        <v>7</v>
      </c>
      <c r="Z2" s="86"/>
      <c r="AA2" s="86"/>
      <c r="AB2" s="87"/>
      <c r="AC2" s="90" t="s">
        <v>108</v>
      </c>
      <c r="AD2" s="91"/>
      <c r="AE2" s="92"/>
    </row>
    <row r="3" spans="1:32" ht="33.75" customHeight="1">
      <c r="A3" s="49" t="s">
        <v>8</v>
      </c>
      <c r="B3" s="43" t="s">
        <v>9</v>
      </c>
      <c r="C3" s="43" t="s">
        <v>10</v>
      </c>
      <c r="D3" s="50" t="s">
        <v>11</v>
      </c>
      <c r="E3" s="96" t="s">
        <v>114</v>
      </c>
      <c r="F3" s="97"/>
      <c r="G3" s="108" t="s">
        <v>12</v>
      </c>
      <c r="H3" s="109"/>
      <c r="I3" s="110" t="s">
        <v>1</v>
      </c>
      <c r="J3" s="97"/>
      <c r="K3" s="93" t="s">
        <v>15</v>
      </c>
      <c r="L3" s="94"/>
      <c r="M3" s="95" t="s">
        <v>16</v>
      </c>
      <c r="N3" s="94"/>
      <c r="O3" s="95" t="s">
        <v>17</v>
      </c>
      <c r="P3" s="94"/>
      <c r="Q3" s="95" t="s">
        <v>18</v>
      </c>
      <c r="R3" s="98"/>
      <c r="S3" s="99" t="s">
        <v>13</v>
      </c>
      <c r="T3" s="100"/>
      <c r="U3" s="101" t="s">
        <v>121</v>
      </c>
      <c r="V3" s="101"/>
      <c r="W3" s="101" t="s">
        <v>193</v>
      </c>
      <c r="X3" s="102"/>
      <c r="Y3" s="111" t="s">
        <v>19</v>
      </c>
      <c r="Z3" s="109"/>
      <c r="AA3" s="103" t="s">
        <v>20</v>
      </c>
      <c r="AB3" s="104"/>
      <c r="AC3" s="42" t="s">
        <v>21</v>
      </c>
      <c r="AD3" s="1" t="s">
        <v>115</v>
      </c>
      <c r="AE3" s="77" t="s">
        <v>0</v>
      </c>
      <c r="AF3" s="78">
        <v>20</v>
      </c>
    </row>
    <row r="4" spans="1:32" ht="93" customHeight="1">
      <c r="A4" s="51" t="s">
        <v>188</v>
      </c>
      <c r="B4" s="2" t="s">
        <v>186</v>
      </c>
      <c r="C4" s="69" t="s">
        <v>109</v>
      </c>
      <c r="D4" s="47" t="s">
        <v>195</v>
      </c>
      <c r="E4" s="30" t="str">
        <f>CHOOSE(F4,$E$16,$E$17,$E$18,)</f>
        <v>Monto insignificante.  Menor al 1% del costo de produccíon</v>
      </c>
      <c r="F4" s="47">
        <v>1</v>
      </c>
      <c r="G4" s="30" t="str">
        <f>CHOOSE(H4,$G$16,$G$17,$G$18)</f>
        <v>Muy por debajo de las cantidades de reporte, o no aparece</v>
      </c>
      <c r="H4" s="4">
        <v>1</v>
      </c>
      <c r="I4" s="7" t="str">
        <f>CHOOSE(J4,$I$16,$I$17,$I$18,#REF!)</f>
        <v>Mensual</v>
      </c>
      <c r="J4" s="33">
        <v>1</v>
      </c>
      <c r="K4" s="53" t="str">
        <f>CHOOSE(L4,$K$16,$K$17,$K$18)</f>
        <v>Una vez al año o más espaciado</v>
      </c>
      <c r="L4" s="54">
        <v>1</v>
      </c>
      <c r="M4" s="55" t="str">
        <f>CHOOSE(N4,$M$16,$M$17,$M$18)</f>
        <v>Impacto muy leve sin repercusiones para la empresa </v>
      </c>
      <c r="N4" s="54">
        <v>1</v>
      </c>
      <c r="O4" s="55" t="str">
        <f>CHOOSE(P4,$O$16,$O$17,$O$18)</f>
        <v>Entorno industrial con núcleos urbanos lejanos</v>
      </c>
      <c r="P4" s="54">
        <v>1</v>
      </c>
      <c r="Q4" s="55" t="str">
        <f>CHOOSE(R4,$Q$16,$Q$17,$Q$18)</f>
        <v>Evento puntual</v>
      </c>
      <c r="R4" s="56">
        <v>1</v>
      </c>
      <c r="S4" s="53" t="str">
        <f>CHOOSE(T4,$S$16,$S$17,$S$18)</f>
        <v>Se da cumplimiento cabal a todas las disposiciones y además existe autorregulación</v>
      </c>
      <c r="T4" s="54">
        <v>1</v>
      </c>
      <c r="U4" s="55" t="str">
        <f>CHOOSE(V4,$U$16,$U$17,$U$18)</f>
        <v>Se tienen políticas y procedimientos claramentes establecidos y definidos por parte de la alta dirección para toda la organización</v>
      </c>
      <c r="V4" s="61">
        <v>1</v>
      </c>
      <c r="W4" s="55" t="str">
        <f>CHOOSE(X4,$W$16,$W$17,$W$18)</f>
        <v>Sin nivel de riesgo, ni inflamabilidad y estable</v>
      </c>
      <c r="X4" s="56">
        <v>1</v>
      </c>
      <c r="Y4" s="71" t="str">
        <f>CHOOSE(Z4,$Y$16,$Y$17,$Y$18)</f>
        <v>De poco interés. Sin repercusiones para las actividades de los empleados y colaboradores</v>
      </c>
      <c r="Z4" s="38">
        <v>1</v>
      </c>
      <c r="AA4" s="7" t="str">
        <f>CHOOSE(AB4,$AA$16,$AA$17,$AA$18)</f>
        <v>De poco interés. Sin repercusiones para el vecindario, accionistas, proveedores y clientes</v>
      </c>
      <c r="AB4" s="40">
        <v>1</v>
      </c>
      <c r="AC4" s="79">
        <f>+F4+H4+J4+T4+X4+(L4*N4*P4*R4)+R4+V4+AB4+Z4</f>
        <v>10</v>
      </c>
      <c r="AD4" s="81">
        <f>+AF3</f>
        <v>20</v>
      </c>
      <c r="AE4" s="74" t="str">
        <f>IF(AC4&gt;AD4,"SÍ","NO")</f>
        <v>NO</v>
      </c>
      <c r="AF4" s="76">
        <f>IF(T4=3,"Debe ser considerado como AAS, no cumple con la Normatividad. ","")&amp;IF(V4=3,"Debe ser considerado como ASS, se trabaja sin controles.","")</f>
      </c>
    </row>
    <row r="5" spans="1:32" ht="89.25" customHeight="1">
      <c r="A5" s="51" t="s">
        <v>194</v>
      </c>
      <c r="B5" s="2" t="s">
        <v>185</v>
      </c>
      <c r="C5" s="69" t="s">
        <v>111</v>
      </c>
      <c r="D5" s="47" t="s">
        <v>196</v>
      </c>
      <c r="E5" s="30" t="str">
        <f>CHOOSE(F5,$E$16,$E$17,$E$18,)</f>
        <v>Monto medio, entre el 1% y el 3% del costo de producción</v>
      </c>
      <c r="F5" s="47">
        <v>2</v>
      </c>
      <c r="G5" s="30" t="str">
        <f>CHOOSE(H5,$G$16,$G$17,$G$18)</f>
        <v>Cercano a las cantidades de reporte</v>
      </c>
      <c r="H5" s="4">
        <v>2</v>
      </c>
      <c r="I5" s="7" t="str">
        <f>CHOOSE(J5,$I$16,$I$17,$I$18,#REF!)</f>
        <v>Semanal</v>
      </c>
      <c r="J5" s="33">
        <v>2</v>
      </c>
      <c r="K5" s="53" t="str">
        <f>CHOOSE(L5,$K$16,$K$17,$K$18)</f>
        <v>Entre un mes y un año</v>
      </c>
      <c r="L5" s="54">
        <v>2</v>
      </c>
      <c r="M5" s="55" t="str">
        <f>CHOOSE(N5,$M$16,$M$17,$M$18)</f>
        <v>Daños menores a la instalación. La empresa Produce</v>
      </c>
      <c r="N5" s="54">
        <v>2</v>
      </c>
      <c r="O5" s="55" t="str">
        <f>CHOOSE(P5,$O$16,$O$17,$O$18)</f>
        <v>Entorno industrial con viviendas cercanas</v>
      </c>
      <c r="P5" s="54">
        <v>2</v>
      </c>
      <c r="Q5" s="55" t="str">
        <f>CHOOSE(R5,$Q$16,$Q$17,$Q$18)</f>
        <v>No supera los límites de la empresa</v>
      </c>
      <c r="R5" s="56">
        <v>2</v>
      </c>
      <c r="S5" s="53" t="str">
        <f>CHOOSE(T5,$S$16,$S$17,$S$18)</f>
        <v>Se da cumplimiento cabal a todas las disposiciones normativas</v>
      </c>
      <c r="T5" s="54">
        <v>2</v>
      </c>
      <c r="U5" s="55" t="str">
        <f>CHOOSE(V5,$U$16,$U$17,$U$18)</f>
        <v>Se tienen políticas pero no abarcan la empresa de una manetra intergal</v>
      </c>
      <c r="V5" s="61">
        <v>2</v>
      </c>
      <c r="W5" s="55" t="str">
        <f>CHOOSE(X5,$W$16,$W$17,$W$18)</f>
        <v>De clasificación media</v>
      </c>
      <c r="X5" s="56">
        <v>2</v>
      </c>
      <c r="Y5" s="71" t="str">
        <f>CHOOSE(Z5,$Y$16,$Y$17,$Y$18)</f>
        <v>Interés secundario. Con repercusiones de poca importancia para las actividades de los empleados y colaboradores</v>
      </c>
      <c r="Z5" s="38">
        <v>2</v>
      </c>
      <c r="AA5" s="7" t="str">
        <f>CHOOSE(AB5,$AA$16,$AA$17,$AA$18)</f>
        <v>Interés secundario. Con repercusiones de poca importancia para el vecindario, accionistas, proveedores y clientes</v>
      </c>
      <c r="AB5" s="40">
        <v>2</v>
      </c>
      <c r="AC5" s="79">
        <f>+F5+H5+J5+T5+X5+(L5*N5*P5*R5)+R5+V5+AB5+Z5</f>
        <v>34</v>
      </c>
      <c r="AD5" s="81">
        <f>+AF3</f>
        <v>20</v>
      </c>
      <c r="AE5" s="74" t="str">
        <f>IF(AC5&gt;AD5,"SÍ","NO")</f>
        <v>SÍ</v>
      </c>
      <c r="AF5" s="76">
        <f>IF(T5=3,"Debe ser considerado como AAS, no cumple con la Normatividad. ","")&amp;IF(V5=3,"Debe ser considerado como ASS, se trabaja sin controles.","")</f>
      </c>
    </row>
    <row r="6" spans="1:32" ht="90" customHeight="1">
      <c r="A6" s="51" t="s">
        <v>189</v>
      </c>
      <c r="B6" s="2" t="s">
        <v>125</v>
      </c>
      <c r="C6" s="69" t="s">
        <v>109</v>
      </c>
      <c r="D6" s="47" t="s">
        <v>191</v>
      </c>
      <c r="E6" s="30" t="str">
        <f>CHOOSE(F6,$E$16,$E$17,$E$18,)</f>
        <v>Monto alto, superior al 3% del costo de produción</v>
      </c>
      <c r="F6" s="47">
        <v>3</v>
      </c>
      <c r="G6" s="30" t="str">
        <f>CHOOSE(H6,$G$16,$G$17,$G$18)</f>
        <v>Rebasa las cantidades de reporte</v>
      </c>
      <c r="H6" s="4">
        <v>3</v>
      </c>
      <c r="I6" s="7" t="str">
        <f>CHOOSE(J6,$I$16,$I$17,$I$18,#REF!)</f>
        <v>Diario</v>
      </c>
      <c r="J6" s="33">
        <v>3</v>
      </c>
      <c r="K6" s="53" t="str">
        <f>CHOOSE(L6,$K$16,$K$17,$K$18)</f>
        <v>Una vez al mes o más seguido</v>
      </c>
      <c r="L6" s="54">
        <v>3</v>
      </c>
      <c r="M6" s="55" t="str">
        <f>CHOOSE(N6,$M$16,$M$17,$M$18)</f>
        <v>Impacto muy grave para los ecosistemas y el funcionamiento de la empresa</v>
      </c>
      <c r="N6" s="54">
        <v>3</v>
      </c>
      <c r="O6" s="55" t="str">
        <f>CHOOSE(P6,$O$16,$O$17,$O$18)</f>
        <v>Entorno natural con flora y fauna, viviendas cercanas</v>
      </c>
      <c r="P6" s="54">
        <v>3</v>
      </c>
      <c r="Q6" s="55" t="str">
        <f>CHOOSE(R6,$Q$16,$Q$17,$Q$18)</f>
        <v>Supera los límites de la empresa</v>
      </c>
      <c r="R6" s="56">
        <v>3</v>
      </c>
      <c r="S6" s="53" t="str">
        <f>CHOOSE(T6,$S$16,$S$17,$S$18)</f>
        <v>Se da cumplimiento cabal a todas las disposiciones normativas</v>
      </c>
      <c r="T6" s="54">
        <v>2</v>
      </c>
      <c r="U6" s="55" t="str">
        <f>CHOOSE(V6,$U$16,$U$17,$U$18)</f>
        <v>Se tienen políticas pero no abarcan la empresa de una manetra intergal</v>
      </c>
      <c r="V6" s="61">
        <v>2</v>
      </c>
      <c r="W6" s="55" t="str">
        <f>CHOOSE(X6,$W$16,$W$17,$W$18)</f>
        <v>Sin nivel de riesgo, ni inflamabilidad y estable</v>
      </c>
      <c r="X6" s="56">
        <v>1</v>
      </c>
      <c r="Y6" s="71" t="str">
        <f>CHOOSE(Z6,$Y$16,$Y$17,$Y$18)</f>
        <v>De poco interés. Sin repercusiones para las actividades de los empleados y colaboradores</v>
      </c>
      <c r="Z6" s="38">
        <v>1</v>
      </c>
      <c r="AA6" s="7" t="str">
        <f>CHOOSE(AB6,$AA$16,$AA$17,$AA$18)</f>
        <v>De poco interés. Sin repercusiones para el vecindario, accionistas, proveedores y clientes</v>
      </c>
      <c r="AB6" s="40">
        <v>1</v>
      </c>
      <c r="AC6" s="79">
        <f>+F6+H6+J6+T6+X6+(L6*N6*P6*R6)+R6+V6+AB6+Z6</f>
        <v>100</v>
      </c>
      <c r="AD6" s="81">
        <f>+AF3</f>
        <v>20</v>
      </c>
      <c r="AE6" s="74" t="str">
        <f>IF(AC6&gt;AD6,"SÍ","NO")</f>
        <v>SÍ</v>
      </c>
      <c r="AF6" s="76">
        <f>IF(T6=3,"Debe ser considerado como AAS, no cumple con la Normatividad. ","")&amp;IF(V6=3,"Debe ser considerado como ASS, se trabaja sin controles.","")</f>
      </c>
    </row>
    <row r="7" spans="1:32" ht="90" customHeight="1">
      <c r="A7" s="51" t="s">
        <v>201</v>
      </c>
      <c r="B7" s="2" t="s">
        <v>192</v>
      </c>
      <c r="C7" s="69" t="s">
        <v>110</v>
      </c>
      <c r="D7" s="47" t="s">
        <v>203</v>
      </c>
      <c r="E7" s="30" t="str">
        <f>CHOOSE(F7,$E$16,$E$17,$E$18,)</f>
        <v>Monto insignificante.  Menor al 1% del costo de produccíon</v>
      </c>
      <c r="F7" s="47">
        <v>1</v>
      </c>
      <c r="G7" s="30" t="str">
        <f>CHOOSE(H7,$G$16,$G$17,$G$18)</f>
        <v>Muy por debajo de las cantidades de reporte, o no aparece</v>
      </c>
      <c r="H7" s="4">
        <v>1</v>
      </c>
      <c r="I7" s="7" t="str">
        <f>CHOOSE(J7,$I$16,$I$17,$I$18,#REF!)</f>
        <v>Mensual</v>
      </c>
      <c r="J7" s="33">
        <v>1</v>
      </c>
      <c r="K7" s="53" t="str">
        <f>CHOOSE(L7,$K$16,$K$17,$K$18)</f>
        <v>Una vez al año o más espaciado</v>
      </c>
      <c r="L7" s="54">
        <v>1</v>
      </c>
      <c r="M7" s="55" t="str">
        <f>CHOOSE(N7,$M$16,$M$17,$M$18)</f>
        <v>Impacto muy leve sin repercusiones para la empresa </v>
      </c>
      <c r="N7" s="54">
        <v>1</v>
      </c>
      <c r="O7" s="55" t="str">
        <f>CHOOSE(P7,$O$16,$O$17,$O$18)</f>
        <v>Entorno industrial con núcleos urbanos lejanos</v>
      </c>
      <c r="P7" s="54">
        <v>1</v>
      </c>
      <c r="Q7" s="55" t="str">
        <f>CHOOSE(R7,$Q$16,$Q$17,$Q$18)</f>
        <v>Evento puntual</v>
      </c>
      <c r="R7" s="56">
        <v>1</v>
      </c>
      <c r="S7" s="53" t="str">
        <f>CHOOSE(T7,$S$16,$S$17,$S$18)</f>
        <v>Se da cumplimiento cabal a todas las disposiciones y además existe autorregulación</v>
      </c>
      <c r="T7" s="54">
        <v>1</v>
      </c>
      <c r="U7" s="55" t="str">
        <f>CHOOSE(V7,$U$16,$U$17,$U$18)</f>
        <v>Se tienen políticas y procedimientos claramentes establecidos y definidos por parte de la alta dirección para toda la organización</v>
      </c>
      <c r="V7" s="61">
        <v>1</v>
      </c>
      <c r="W7" s="55" t="str">
        <f>CHOOSE(X7,$W$16,$W$17,$W$18)</f>
        <v>De clasificación media</v>
      </c>
      <c r="X7" s="56">
        <v>2</v>
      </c>
      <c r="Y7" s="71" t="str">
        <f>CHOOSE(Z7,$Y$16,$Y$17,$Y$18)</f>
        <v>De poco interés. Sin repercusiones para las actividades de los empleados y colaboradores</v>
      </c>
      <c r="Z7" s="38">
        <v>1</v>
      </c>
      <c r="AA7" s="7" t="str">
        <f>CHOOSE(AB7,$AA$16,$AA$17,$AA$18)</f>
        <v>De poco interés. Sin repercusiones para el vecindario, accionistas, proveedores y clientes</v>
      </c>
      <c r="AB7" s="40">
        <v>1</v>
      </c>
      <c r="AC7" s="79">
        <f>+F7+H7+J7+T7+X7+(L7*N7*P7*R7)+R7+V7+AB7+Z7</f>
        <v>11</v>
      </c>
      <c r="AD7" s="81">
        <f>+AF3</f>
        <v>20</v>
      </c>
      <c r="AE7" s="74" t="str">
        <f>IF(AC7&gt;AD7,"SÍ","NO")</f>
        <v>NO</v>
      </c>
      <c r="AF7" s="76">
        <f>IF(T7=3,"Debe ser considerado como AAS, no cumple con la Normatividad. ","")&amp;IF(V7=3,"Debe ser considerado como ASS, se trabaja sin controles.","")</f>
      </c>
    </row>
    <row r="8" spans="1:32" ht="77.25" customHeight="1" thickBot="1">
      <c r="A8" s="51" t="s">
        <v>202</v>
      </c>
      <c r="B8" s="52" t="s">
        <v>187</v>
      </c>
      <c r="C8" s="70" t="s">
        <v>190</v>
      </c>
      <c r="D8" s="48" t="s">
        <v>197</v>
      </c>
      <c r="E8" s="31" t="str">
        <f>CHOOSE(F8,$E$16,$E$17,$E$18,)</f>
        <v>Monto medio, entre el 1% y el 3% del costo de producción</v>
      </c>
      <c r="F8" s="48">
        <v>2</v>
      </c>
      <c r="G8" s="31" t="str">
        <f>CHOOSE(H8,$G$16,$G$17,$G$18)</f>
        <v>Cercano a las cantidades de reporte</v>
      </c>
      <c r="H8" s="34">
        <v>2</v>
      </c>
      <c r="I8" s="32" t="str">
        <f>CHOOSE(J8,$I$16,$I$17,$I$18,#REF!)</f>
        <v>Semanal</v>
      </c>
      <c r="J8" s="35">
        <v>2</v>
      </c>
      <c r="K8" s="57" t="str">
        <f>CHOOSE(L8,$K$16,$K$17,$K$18)</f>
        <v>Entre un mes y un año</v>
      </c>
      <c r="L8" s="58">
        <v>2</v>
      </c>
      <c r="M8" s="59" t="str">
        <f>CHOOSE(N8,$M$16,$M$17,$M$18)</f>
        <v>Daños menores a la instalación. La empresa Produce</v>
      </c>
      <c r="N8" s="58">
        <v>2</v>
      </c>
      <c r="O8" s="59" t="str">
        <f>CHOOSE(P8,$O$16,$O$17,$O$18)</f>
        <v>Entorno industrial con viviendas cercanas</v>
      </c>
      <c r="P8" s="58">
        <v>2</v>
      </c>
      <c r="Q8" s="59" t="str">
        <f>CHOOSE(R8,$Q$16,$Q$17,$Q$18)</f>
        <v>No supera los límites de la empresa</v>
      </c>
      <c r="R8" s="60">
        <v>2</v>
      </c>
      <c r="S8" s="57" t="str">
        <f>CHOOSE(T8,$S$16,$S$17,$S$18)</f>
        <v>Se da cumplimiento cabal a todas las disposiciones normativas</v>
      </c>
      <c r="T8" s="58">
        <v>2</v>
      </c>
      <c r="U8" s="59" t="str">
        <f>CHOOSE(V8,$U$16,$U$17,$U$18)</f>
        <v>Se tienen políticas pero no abarcan la empresa de una manetra intergal</v>
      </c>
      <c r="V8" s="73">
        <v>2</v>
      </c>
      <c r="W8" s="59" t="str">
        <f>CHOOSE(X8,$W$16,$W$17,$W$18)</f>
        <v>De clasificación media</v>
      </c>
      <c r="X8" s="60">
        <v>2</v>
      </c>
      <c r="Y8" s="72" t="str">
        <f>CHOOSE(Z8,$Y$16,$Y$17,$Y$18)</f>
        <v>Interés secundario. Con repercusiones de poca importancia para las actividades de los empleados y colaboradores</v>
      </c>
      <c r="Z8" s="39">
        <v>2</v>
      </c>
      <c r="AA8" s="32" t="str">
        <f>CHOOSE(AB8,$AA$16,$AA$17,$AA$18)</f>
        <v>Interés secundario. Con repercusiones de poca importancia para el vecindario, accionistas, proveedores y clientes</v>
      </c>
      <c r="AB8" s="41">
        <v>2</v>
      </c>
      <c r="AC8" s="80">
        <f>+F8+H8+J8+T8+X8+(L8*N8*P8*R8)+R8+V8+AB8+Z8</f>
        <v>34</v>
      </c>
      <c r="AD8" s="82">
        <f>+AF3</f>
        <v>20</v>
      </c>
      <c r="AE8" s="75" t="str">
        <f>IF(AC8&gt;AD8,"SÍ","NO")</f>
        <v>SÍ</v>
      </c>
      <c r="AF8" s="76">
        <f>IF(T8=3,"Debe ser considerado como AAS, no cumple con la Normatividad. ","")&amp;IF(V8=3,"Debe ser considerado como ASS, se trabaja sin controles.","")</f>
      </c>
    </row>
    <row r="11" ht="12.75">
      <c r="G11" s="62"/>
    </row>
    <row r="15" spans="1:32" ht="25.5">
      <c r="A15" s="3"/>
      <c r="B15" s="3" t="s">
        <v>22</v>
      </c>
      <c r="C15" s="3" t="s">
        <v>23</v>
      </c>
      <c r="D15" s="3"/>
      <c r="E15" s="45" t="s">
        <v>113</v>
      </c>
      <c r="F15" s="3"/>
      <c r="G15" s="4" t="s">
        <v>12</v>
      </c>
      <c r="H15" s="4"/>
      <c r="I15" s="3" t="s">
        <v>24</v>
      </c>
      <c r="J15" s="3"/>
      <c r="K15" s="3" t="s">
        <v>15</v>
      </c>
      <c r="L15" s="3"/>
      <c r="M15" s="45" t="s">
        <v>16</v>
      </c>
      <c r="N15" s="3"/>
      <c r="O15" s="3" t="s">
        <v>17</v>
      </c>
      <c r="P15" s="3"/>
      <c r="Q15" s="3" t="s">
        <v>18</v>
      </c>
      <c r="R15" s="3"/>
      <c r="S15" s="3" t="s">
        <v>13</v>
      </c>
      <c r="T15" s="3"/>
      <c r="U15" s="5" t="s">
        <v>121</v>
      </c>
      <c r="V15" s="5"/>
      <c r="W15" s="3" t="s">
        <v>14</v>
      </c>
      <c r="X15" s="3"/>
      <c r="Y15" s="5" t="s">
        <v>19</v>
      </c>
      <c r="Z15" s="5"/>
      <c r="AA15" s="5" t="s">
        <v>20</v>
      </c>
      <c r="AF15" s="37"/>
    </row>
    <row r="16" spans="1:32" ht="89.25">
      <c r="A16" s="10"/>
      <c r="B16" s="3" t="s">
        <v>25</v>
      </c>
      <c r="C16" s="3">
        <v>1</v>
      </c>
      <c r="D16" s="3"/>
      <c r="E16" s="46" t="s">
        <v>198</v>
      </c>
      <c r="F16" s="3"/>
      <c r="G16" s="11" t="s">
        <v>116</v>
      </c>
      <c r="H16" s="11"/>
      <c r="I16" s="6" t="s">
        <v>26</v>
      </c>
      <c r="J16" s="6"/>
      <c r="K16" s="6" t="s">
        <v>27</v>
      </c>
      <c r="L16" s="6"/>
      <c r="M16" s="6" t="s">
        <v>28</v>
      </c>
      <c r="N16" s="6"/>
      <c r="O16" s="6" t="s">
        <v>29</v>
      </c>
      <c r="P16" s="6"/>
      <c r="Q16" s="6" t="s">
        <v>30</v>
      </c>
      <c r="R16" s="6"/>
      <c r="S16" s="8" t="s">
        <v>122</v>
      </c>
      <c r="T16" s="8"/>
      <c r="U16" s="9" t="s">
        <v>31</v>
      </c>
      <c r="V16" s="9"/>
      <c r="W16" s="8" t="s">
        <v>117</v>
      </c>
      <c r="X16" s="8"/>
      <c r="Y16" s="9" t="s">
        <v>118</v>
      </c>
      <c r="Z16" s="9"/>
      <c r="AA16" s="44" t="s">
        <v>205</v>
      </c>
      <c r="AF16" s="36"/>
    </row>
    <row r="17" spans="1:32" ht="76.5">
      <c r="A17" s="10"/>
      <c r="B17" s="3" t="s">
        <v>32</v>
      </c>
      <c r="C17" s="3">
        <v>2</v>
      </c>
      <c r="D17" s="3"/>
      <c r="E17" s="46" t="s">
        <v>199</v>
      </c>
      <c r="F17" s="3"/>
      <c r="G17" s="11" t="s">
        <v>33</v>
      </c>
      <c r="H17" s="11"/>
      <c r="I17" s="6" t="s">
        <v>34</v>
      </c>
      <c r="J17" s="6"/>
      <c r="K17" s="6" t="s">
        <v>36</v>
      </c>
      <c r="L17" s="6"/>
      <c r="M17" s="6" t="s">
        <v>37</v>
      </c>
      <c r="N17" s="6"/>
      <c r="O17" s="6" t="s">
        <v>38</v>
      </c>
      <c r="P17" s="6"/>
      <c r="Q17" s="6" t="s">
        <v>39</v>
      </c>
      <c r="R17" s="6"/>
      <c r="S17" s="8" t="s">
        <v>124</v>
      </c>
      <c r="T17" s="8"/>
      <c r="U17" s="9" t="s">
        <v>40</v>
      </c>
      <c r="V17" s="9"/>
      <c r="W17" s="8" t="s">
        <v>35</v>
      </c>
      <c r="X17" s="8"/>
      <c r="Y17" s="9" t="s">
        <v>119</v>
      </c>
      <c r="Z17" s="9"/>
      <c r="AA17" s="44" t="s">
        <v>206</v>
      </c>
      <c r="AF17" s="36"/>
    </row>
    <row r="18" spans="1:32" ht="76.5">
      <c r="A18" s="10"/>
      <c r="B18" s="3" t="s">
        <v>41</v>
      </c>
      <c r="C18" s="3">
        <v>3</v>
      </c>
      <c r="D18" s="3"/>
      <c r="E18" s="46" t="s">
        <v>200</v>
      </c>
      <c r="F18" s="3"/>
      <c r="G18" s="11" t="s">
        <v>42</v>
      </c>
      <c r="H18" s="11"/>
      <c r="I18" s="6" t="s">
        <v>43</v>
      </c>
      <c r="J18" s="6"/>
      <c r="K18" s="6" t="s">
        <v>44</v>
      </c>
      <c r="L18" s="6"/>
      <c r="M18" s="6" t="s">
        <v>45</v>
      </c>
      <c r="N18" s="6"/>
      <c r="O18" s="6" t="s">
        <v>46</v>
      </c>
      <c r="P18" s="6"/>
      <c r="Q18" s="6" t="s">
        <v>47</v>
      </c>
      <c r="R18" s="12"/>
      <c r="S18" s="8" t="s">
        <v>123</v>
      </c>
      <c r="T18" s="8"/>
      <c r="U18" s="13" t="s">
        <v>48</v>
      </c>
      <c r="V18" s="13"/>
      <c r="W18" s="44" t="s">
        <v>204</v>
      </c>
      <c r="X18" s="8"/>
      <c r="Y18" s="44" t="s">
        <v>120</v>
      </c>
      <c r="Z18" s="9"/>
      <c r="AA18" s="44" t="s">
        <v>207</v>
      </c>
      <c r="AF18" s="36"/>
    </row>
  </sheetData>
  <sheetProtection/>
  <protectedRanges>
    <protectedRange sqref="E4:E8 I4:I8 G4:G8 S4:S8 W4:W8 K4:K8 M4:M8 O4:O8 Q4:Q8 U4:U8 AA4:AA8 Y4:Y8" name="Rango1_7_1_1"/>
    <protectedRange sqref="A4:B6 A7:A8" name="Rango1_7_1_3"/>
    <protectedRange sqref="B7" name="Rango1_1_1_2_1"/>
  </protectedRanges>
  <mergeCells count="20">
    <mergeCell ref="O3:P3"/>
    <mergeCell ref="Q3:R3"/>
    <mergeCell ref="S3:T3"/>
    <mergeCell ref="W3:X3"/>
    <mergeCell ref="AA3:AB3"/>
    <mergeCell ref="G2:J2"/>
    <mergeCell ref="G3:H3"/>
    <mergeCell ref="I3:J3"/>
    <mergeCell ref="U3:V3"/>
    <mergeCell ref="Y3:Z3"/>
    <mergeCell ref="S2:X2"/>
    <mergeCell ref="Y2:AB2"/>
    <mergeCell ref="A1:AE1"/>
    <mergeCell ref="K2:R2"/>
    <mergeCell ref="AC2:AE2"/>
    <mergeCell ref="K3:L3"/>
    <mergeCell ref="M3:N3"/>
    <mergeCell ref="A2:D2"/>
    <mergeCell ref="E2:F2"/>
    <mergeCell ref="E3:F3"/>
  </mergeCells>
  <conditionalFormatting sqref="AE4:AE8">
    <cfRule type="containsText" priority="27" dxfId="0" operator="containsText" stopIfTrue="1" text="sí">
      <formula>NOT(ISERROR(SEARCH("sí",AE4)))</formula>
    </cfRule>
  </conditionalFormatting>
  <conditionalFormatting sqref="T4">
    <cfRule type="cellIs" priority="26" dxfId="0" operator="equal" stopIfTrue="1">
      <formula>3</formula>
    </cfRule>
  </conditionalFormatting>
  <conditionalFormatting sqref="V4:V8">
    <cfRule type="cellIs" priority="25" dxfId="0" operator="equal" stopIfTrue="1">
      <formula>3</formula>
    </cfRule>
  </conditionalFormatting>
  <conditionalFormatting sqref="AE4">
    <cfRule type="expression" priority="21" dxfId="12" stopIfTrue="1">
      <formula>$V$4=3</formula>
    </cfRule>
    <cfRule type="expression" priority="22" dxfId="12" stopIfTrue="1">
      <formula>$T$4=3</formula>
    </cfRule>
  </conditionalFormatting>
  <conditionalFormatting sqref="AE5">
    <cfRule type="expression" priority="14" dxfId="4" stopIfTrue="1">
      <formula>$V$5=3</formula>
    </cfRule>
    <cfRule type="expression" priority="15" dxfId="4" stopIfTrue="1">
      <formula>$T$5=3</formula>
    </cfRule>
  </conditionalFormatting>
  <conditionalFormatting sqref="AE6">
    <cfRule type="expression" priority="12" dxfId="4" stopIfTrue="1">
      <formula>$V$6=3</formula>
    </cfRule>
    <cfRule type="expression" priority="13" dxfId="4" stopIfTrue="1">
      <formula>$T$6=3</formula>
    </cfRule>
  </conditionalFormatting>
  <conditionalFormatting sqref="AE7">
    <cfRule type="expression" priority="10" dxfId="4" stopIfTrue="1">
      <formula>$V$7=3</formula>
    </cfRule>
    <cfRule type="expression" priority="11" dxfId="4" stopIfTrue="1">
      <formula>$T$7=3</formula>
    </cfRule>
  </conditionalFormatting>
  <conditionalFormatting sqref="AE8">
    <cfRule type="expression" priority="8" dxfId="4" stopIfTrue="1">
      <formula>$V$8=3</formula>
    </cfRule>
    <cfRule type="expression" priority="9" dxfId="4" stopIfTrue="1">
      <formula>$T$8=3</formula>
    </cfRule>
  </conditionalFormatting>
  <conditionalFormatting sqref="T5">
    <cfRule type="cellIs" priority="7" dxfId="0" operator="equal" stopIfTrue="1">
      <formula>3</formula>
    </cfRule>
  </conditionalFormatting>
  <conditionalFormatting sqref="T6">
    <cfRule type="cellIs" priority="6" dxfId="0" operator="equal" stopIfTrue="1">
      <formula>3</formula>
    </cfRule>
  </conditionalFormatting>
  <conditionalFormatting sqref="T7">
    <cfRule type="cellIs" priority="5" dxfId="0" operator="equal" stopIfTrue="1">
      <formula>3</formula>
    </cfRule>
  </conditionalFormatting>
  <conditionalFormatting sqref="T8">
    <cfRule type="cellIs" priority="4" dxfId="0" operator="equal" stopIfTrue="1">
      <formula>3</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C80"/>
  <sheetViews>
    <sheetView zoomScalePageLayoutView="0" workbookViewId="0" topLeftCell="A1">
      <selection activeCell="C44" sqref="B44:C44"/>
    </sheetView>
  </sheetViews>
  <sheetFormatPr defaultColWidth="11.421875" defaultRowHeight="12.75"/>
  <cols>
    <col min="1" max="1" width="5.57421875" style="0" customWidth="1"/>
    <col min="2" max="2" width="68.421875" style="0" customWidth="1"/>
    <col min="3" max="3" width="66.7109375" style="0" customWidth="1"/>
  </cols>
  <sheetData>
    <row r="2" spans="2:3" ht="15">
      <c r="B2" s="67" t="s">
        <v>126</v>
      </c>
      <c r="C2" s="67" t="s">
        <v>161</v>
      </c>
    </row>
    <row r="3" spans="2:3" ht="15">
      <c r="B3" s="64" t="s">
        <v>127</v>
      </c>
      <c r="C3" s="65" t="s">
        <v>154</v>
      </c>
    </row>
    <row r="4" spans="2:3" ht="15">
      <c r="B4" s="64" t="s">
        <v>128</v>
      </c>
      <c r="C4" s="65" t="s">
        <v>155</v>
      </c>
    </row>
    <row r="5" spans="2:3" ht="15">
      <c r="B5" s="64" t="s">
        <v>129</v>
      </c>
      <c r="C5" s="65" t="s">
        <v>156</v>
      </c>
    </row>
    <row r="6" spans="2:3" ht="15">
      <c r="B6" s="64"/>
      <c r="C6" s="65" t="s">
        <v>171</v>
      </c>
    </row>
    <row r="7" spans="2:3" ht="15">
      <c r="B7" s="64"/>
      <c r="C7" s="65" t="s">
        <v>172</v>
      </c>
    </row>
    <row r="8" spans="2:3" ht="12.75">
      <c r="B8" s="66"/>
      <c r="C8" s="66"/>
    </row>
    <row r="9" spans="2:3" ht="15">
      <c r="B9" s="67" t="s">
        <v>130</v>
      </c>
      <c r="C9" s="67" t="s">
        <v>162</v>
      </c>
    </row>
    <row r="10" spans="2:3" ht="15">
      <c r="B10" s="64" t="s">
        <v>131</v>
      </c>
      <c r="C10" s="65" t="s">
        <v>174</v>
      </c>
    </row>
    <row r="11" spans="2:3" ht="15">
      <c r="B11" s="64" t="s">
        <v>132</v>
      </c>
      <c r="C11" s="65" t="s">
        <v>176</v>
      </c>
    </row>
    <row r="12" spans="2:3" ht="15">
      <c r="B12" s="64" t="s">
        <v>133</v>
      </c>
      <c r="C12" s="65" t="s">
        <v>158</v>
      </c>
    </row>
    <row r="13" spans="2:3" ht="15">
      <c r="B13" s="64" t="s">
        <v>134</v>
      </c>
      <c r="C13" s="65" t="s">
        <v>159</v>
      </c>
    </row>
    <row r="14" spans="2:3" ht="15">
      <c r="B14" s="64" t="s">
        <v>135</v>
      </c>
      <c r="C14" s="65" t="s">
        <v>173</v>
      </c>
    </row>
    <row r="15" spans="2:3" ht="15">
      <c r="B15" s="64"/>
      <c r="C15" s="65" t="s">
        <v>175</v>
      </c>
    </row>
    <row r="16" spans="2:3" ht="15">
      <c r="B16" s="64"/>
      <c r="C16" s="65" t="s">
        <v>157</v>
      </c>
    </row>
    <row r="17" spans="2:3" ht="15">
      <c r="B17" s="64"/>
      <c r="C17" s="65" t="s">
        <v>177</v>
      </c>
    </row>
    <row r="18" spans="2:3" ht="15">
      <c r="B18" s="64"/>
      <c r="C18" s="66"/>
    </row>
    <row r="19" spans="2:3" ht="12.75">
      <c r="B19" s="66"/>
      <c r="C19" s="66"/>
    </row>
    <row r="20" spans="2:3" ht="15">
      <c r="B20" s="67" t="s">
        <v>136</v>
      </c>
      <c r="C20" s="67" t="s">
        <v>163</v>
      </c>
    </row>
    <row r="21" spans="2:3" ht="15">
      <c r="B21" s="64" t="s">
        <v>137</v>
      </c>
      <c r="C21" s="66" t="s">
        <v>160</v>
      </c>
    </row>
    <row r="22" spans="2:3" ht="15">
      <c r="B22" s="64" t="s">
        <v>138</v>
      </c>
      <c r="C22" s="66" t="s">
        <v>178</v>
      </c>
    </row>
    <row r="23" spans="2:3" ht="15">
      <c r="B23" s="64" t="s">
        <v>139</v>
      </c>
      <c r="C23" s="66" t="s">
        <v>179</v>
      </c>
    </row>
    <row r="24" spans="2:3" ht="15">
      <c r="B24" s="64" t="s">
        <v>140</v>
      </c>
      <c r="C24" s="66"/>
    </row>
    <row r="25" spans="2:3" ht="12.75">
      <c r="B25" s="66"/>
      <c r="C25" s="66"/>
    </row>
    <row r="26" spans="2:3" ht="15">
      <c r="B26" s="67" t="s">
        <v>141</v>
      </c>
      <c r="C26" s="67" t="s">
        <v>165</v>
      </c>
    </row>
    <row r="27" spans="2:3" ht="15">
      <c r="B27" s="64" t="s">
        <v>142</v>
      </c>
      <c r="C27" s="66" t="s">
        <v>164</v>
      </c>
    </row>
    <row r="28" spans="2:3" ht="15">
      <c r="B28" s="64" t="s">
        <v>143</v>
      </c>
      <c r="C28" s="65" t="s">
        <v>180</v>
      </c>
    </row>
    <row r="29" spans="2:3" ht="15">
      <c r="B29" s="64" t="s">
        <v>144</v>
      </c>
      <c r="C29" s="65" t="s">
        <v>166</v>
      </c>
    </row>
    <row r="30" spans="2:3" ht="12.75">
      <c r="B30" s="66"/>
      <c r="C30" s="66"/>
    </row>
    <row r="31" spans="2:3" ht="15">
      <c r="B31" s="63" t="s">
        <v>145</v>
      </c>
      <c r="C31" s="66"/>
    </row>
    <row r="32" spans="2:3" ht="15">
      <c r="B32" s="64" t="s">
        <v>146</v>
      </c>
      <c r="C32" s="66"/>
    </row>
    <row r="33" spans="2:3" ht="15">
      <c r="B33" s="64" t="s">
        <v>147</v>
      </c>
      <c r="C33" s="66"/>
    </row>
    <row r="34" spans="2:3" ht="15">
      <c r="B34" s="64" t="s">
        <v>148</v>
      </c>
      <c r="C34" s="66"/>
    </row>
    <row r="35" spans="2:3" ht="15">
      <c r="B35" s="64" t="s">
        <v>149</v>
      </c>
      <c r="C35" s="66"/>
    </row>
    <row r="36" spans="2:3" ht="12.75">
      <c r="B36" s="66"/>
      <c r="C36" s="66"/>
    </row>
    <row r="37" spans="2:3" ht="15">
      <c r="B37" s="63" t="s">
        <v>150</v>
      </c>
      <c r="C37" s="66"/>
    </row>
    <row r="38" spans="2:3" ht="15">
      <c r="B38" s="64" t="s">
        <v>151</v>
      </c>
      <c r="C38" s="66"/>
    </row>
    <row r="39" spans="2:3" ht="15">
      <c r="B39" s="64"/>
      <c r="C39" s="66"/>
    </row>
    <row r="40" spans="2:3" ht="15">
      <c r="B40" s="67" t="s">
        <v>152</v>
      </c>
      <c r="C40" s="67" t="s">
        <v>168</v>
      </c>
    </row>
    <row r="41" spans="2:3" ht="15">
      <c r="B41" s="64" t="s">
        <v>153</v>
      </c>
      <c r="C41" s="66" t="s">
        <v>167</v>
      </c>
    </row>
    <row r="42" spans="2:3" ht="12.75">
      <c r="B42" s="66"/>
      <c r="C42" s="66" t="s">
        <v>181</v>
      </c>
    </row>
    <row r="43" spans="2:3" ht="12.75">
      <c r="B43" s="66"/>
      <c r="C43" s="66"/>
    </row>
    <row r="44" spans="2:3" ht="15">
      <c r="B44" s="68"/>
      <c r="C44" s="67" t="s">
        <v>169</v>
      </c>
    </row>
    <row r="45" spans="2:3" ht="12.75">
      <c r="B45" s="66"/>
      <c r="C45" s="65" t="s">
        <v>170</v>
      </c>
    </row>
    <row r="46" spans="2:3" ht="12.75">
      <c r="B46" s="66"/>
      <c r="C46" s="65" t="s">
        <v>183</v>
      </c>
    </row>
    <row r="47" spans="2:3" ht="12.75">
      <c r="B47" s="66"/>
      <c r="C47" s="65" t="s">
        <v>182</v>
      </c>
    </row>
    <row r="48" spans="2:3" ht="12.75">
      <c r="B48" s="66"/>
      <c r="C48" s="65" t="s">
        <v>184</v>
      </c>
    </row>
    <row r="63" ht="12.75">
      <c r="B63" s="62"/>
    </row>
    <row r="80" ht="12.75">
      <c r="B80" s="62"/>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J21"/>
  <sheetViews>
    <sheetView zoomScalePageLayoutView="0" workbookViewId="0" topLeftCell="A1">
      <selection activeCell="B25" sqref="B25"/>
    </sheetView>
  </sheetViews>
  <sheetFormatPr defaultColWidth="11.421875" defaultRowHeight="12.75"/>
  <cols>
    <col min="2" max="2" width="17.7109375" style="0" customWidth="1"/>
  </cols>
  <sheetData>
    <row r="2" ht="12.75">
      <c r="B2" s="14" t="s">
        <v>49</v>
      </c>
    </row>
    <row r="3" ht="12.75">
      <c r="B3" s="14" t="s">
        <v>50</v>
      </c>
    </row>
    <row r="4" ht="12.75">
      <c r="B4" s="14" t="s">
        <v>51</v>
      </c>
    </row>
    <row r="5" ht="24">
      <c r="B5" s="14" t="s">
        <v>52</v>
      </c>
    </row>
    <row r="6" ht="24">
      <c r="B6" s="14" t="s">
        <v>53</v>
      </c>
    </row>
    <row r="7" ht="48">
      <c r="B7" s="14" t="s">
        <v>54</v>
      </c>
    </row>
    <row r="8" ht="13.5" thickBot="1"/>
    <row r="9" spans="2:10" ht="36.75" thickBot="1">
      <c r="B9" s="15" t="s">
        <v>55</v>
      </c>
      <c r="C9" s="15" t="s">
        <v>56</v>
      </c>
      <c r="D9" s="15" t="s">
        <v>57</v>
      </c>
      <c r="E9" s="15" t="s">
        <v>58</v>
      </c>
      <c r="F9" s="15" t="s">
        <v>59</v>
      </c>
      <c r="G9" s="15" t="s">
        <v>60</v>
      </c>
      <c r="H9" s="15" t="s">
        <v>61</v>
      </c>
      <c r="I9" s="15" t="s">
        <v>62</v>
      </c>
      <c r="J9" s="16" t="s">
        <v>63</v>
      </c>
    </row>
    <row r="10" spans="2:10" ht="48.75" thickBot="1">
      <c r="B10" s="17" t="s">
        <v>64</v>
      </c>
      <c r="C10" s="17" t="s">
        <v>65</v>
      </c>
      <c r="D10" s="17" t="s">
        <v>66</v>
      </c>
      <c r="E10" s="17">
        <v>5</v>
      </c>
      <c r="F10" s="17" t="s">
        <v>67</v>
      </c>
      <c r="G10" s="17" t="s">
        <v>68</v>
      </c>
      <c r="H10" s="17">
        <v>5</v>
      </c>
      <c r="I10" s="17" t="s">
        <v>69</v>
      </c>
      <c r="J10" s="17">
        <v>4</v>
      </c>
    </row>
    <row r="11" spans="2:10" ht="12.75">
      <c r="B11" s="112" t="s">
        <v>70</v>
      </c>
      <c r="C11" s="112" t="s">
        <v>71</v>
      </c>
      <c r="D11" s="112" t="s">
        <v>72</v>
      </c>
      <c r="E11" s="112">
        <v>1</v>
      </c>
      <c r="F11" s="18" t="s">
        <v>73</v>
      </c>
      <c r="G11" s="112" t="s">
        <v>74</v>
      </c>
      <c r="H11" s="112">
        <v>20</v>
      </c>
      <c r="I11" s="112" t="s">
        <v>75</v>
      </c>
      <c r="J11" s="112">
        <v>21</v>
      </c>
    </row>
    <row r="12" spans="2:10" ht="60.75" thickBot="1">
      <c r="B12" s="113"/>
      <c r="C12" s="113"/>
      <c r="D12" s="113"/>
      <c r="E12" s="113"/>
      <c r="F12" s="19" t="s">
        <v>76</v>
      </c>
      <c r="G12" s="113"/>
      <c r="H12" s="113"/>
      <c r="I12" s="113"/>
      <c r="J12" s="113"/>
    </row>
    <row r="15" spans="2:10" ht="81" customHeight="1">
      <c r="B15" s="114" t="s">
        <v>77</v>
      </c>
      <c r="C15" s="114"/>
      <c r="D15" s="114"/>
      <c r="E15" s="114"/>
      <c r="F15" s="114"/>
      <c r="G15" s="114"/>
      <c r="H15" s="114"/>
      <c r="I15" s="114"/>
      <c r="J15" s="114"/>
    </row>
    <row r="16" ht="12.75">
      <c r="B16" s="20"/>
    </row>
    <row r="17" spans="2:10" ht="17.25" customHeight="1">
      <c r="B17" s="114" t="s">
        <v>78</v>
      </c>
      <c r="C17" s="114"/>
      <c r="D17" s="114"/>
      <c r="E17" s="114"/>
      <c r="F17" s="114"/>
      <c r="G17" s="114"/>
      <c r="H17" s="114"/>
      <c r="I17" s="114"/>
      <c r="J17" s="114"/>
    </row>
    <row r="18" ht="12.75">
      <c r="B18" s="20"/>
    </row>
    <row r="19" spans="2:10" ht="43.5" customHeight="1">
      <c r="B19" s="114" t="s">
        <v>79</v>
      </c>
      <c r="C19" s="114"/>
      <c r="D19" s="114"/>
      <c r="E19" s="114"/>
      <c r="F19" s="114"/>
      <c r="G19" s="114"/>
      <c r="H19" s="114"/>
      <c r="I19" s="114"/>
      <c r="J19" s="114"/>
    </row>
    <row r="20" spans="2:10" ht="30.75" customHeight="1">
      <c r="B20" s="114" t="s">
        <v>80</v>
      </c>
      <c r="C20" s="114"/>
      <c r="D20" s="114"/>
      <c r="E20" s="114"/>
      <c r="F20" s="114"/>
      <c r="G20" s="114"/>
      <c r="H20" s="114"/>
      <c r="I20" s="114"/>
      <c r="J20" s="114"/>
    </row>
    <row r="21" spans="2:10" ht="27" customHeight="1">
      <c r="B21" s="114" t="s">
        <v>81</v>
      </c>
      <c r="C21" s="114"/>
      <c r="D21" s="114"/>
      <c r="E21" s="114"/>
      <c r="F21" s="114"/>
      <c r="G21" s="114"/>
      <c r="H21" s="114"/>
      <c r="I21" s="114"/>
      <c r="J21" s="114"/>
    </row>
  </sheetData>
  <sheetProtection/>
  <mergeCells count="13">
    <mergeCell ref="B21:J21"/>
    <mergeCell ref="I11:I12"/>
    <mergeCell ref="J11:J12"/>
    <mergeCell ref="B15:J15"/>
    <mergeCell ref="B17:J17"/>
    <mergeCell ref="B19:J19"/>
    <mergeCell ref="B20:J20"/>
    <mergeCell ref="B11:B12"/>
    <mergeCell ref="C11:C12"/>
    <mergeCell ref="D11:D12"/>
    <mergeCell ref="E11:E12"/>
    <mergeCell ref="G11:G12"/>
    <mergeCell ref="H11: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45"/>
  <sheetViews>
    <sheetView zoomScalePageLayoutView="0" workbookViewId="0" topLeftCell="A1">
      <selection activeCell="E7" sqref="E7"/>
    </sheetView>
  </sheetViews>
  <sheetFormatPr defaultColWidth="11.421875" defaultRowHeight="12.75"/>
  <cols>
    <col min="2" max="2" width="104.8515625" style="0" customWidth="1"/>
  </cols>
  <sheetData>
    <row r="2" ht="53.25" customHeight="1">
      <c r="B2" s="21" t="s">
        <v>82</v>
      </c>
    </row>
    <row r="3" ht="12.75">
      <c r="B3" s="20"/>
    </row>
    <row r="4" ht="18.75">
      <c r="B4" s="22" t="s">
        <v>83</v>
      </c>
    </row>
    <row r="5" ht="26.25" customHeight="1">
      <c r="B5" s="23" t="s">
        <v>84</v>
      </c>
    </row>
    <row r="6" ht="12.75">
      <c r="B6" s="24"/>
    </row>
    <row r="7" ht="66" customHeight="1">
      <c r="B7" s="23" t="s">
        <v>85</v>
      </c>
    </row>
    <row r="8" ht="34.5" customHeight="1">
      <c r="B8" s="25" t="s">
        <v>86</v>
      </c>
    </row>
    <row r="9" ht="42" customHeight="1">
      <c r="B9" s="25" t="s">
        <v>87</v>
      </c>
    </row>
    <row r="10" ht="51.75" customHeight="1" thickBot="1">
      <c r="B10" s="23" t="s">
        <v>88</v>
      </c>
    </row>
    <row r="11" ht="40.5" customHeight="1" thickBot="1">
      <c r="B11" s="26" t="s">
        <v>89</v>
      </c>
    </row>
    <row r="12" ht="12.75">
      <c r="B12" s="20"/>
    </row>
    <row r="13" ht="14.25" customHeight="1">
      <c r="B13" s="22" t="s">
        <v>90</v>
      </c>
    </row>
    <row r="14" ht="44.25" customHeight="1">
      <c r="B14" s="25" t="s">
        <v>91</v>
      </c>
    </row>
    <row r="15" ht="12.75">
      <c r="B15" s="24"/>
    </row>
    <row r="16" ht="41.25" customHeight="1">
      <c r="B16" s="23" t="s">
        <v>92</v>
      </c>
    </row>
    <row r="17" ht="12.75">
      <c r="B17" s="20"/>
    </row>
    <row r="18" ht="35.25" customHeight="1">
      <c r="B18" s="23" t="s">
        <v>93</v>
      </c>
    </row>
    <row r="19" ht="15">
      <c r="B19" s="23" t="s">
        <v>94</v>
      </c>
    </row>
    <row r="20" ht="12.75">
      <c r="B20" s="24"/>
    </row>
    <row r="21" ht="24.75" customHeight="1">
      <c r="B21" s="23" t="s">
        <v>78</v>
      </c>
    </row>
    <row r="22" ht="12.75">
      <c r="B22" s="20"/>
    </row>
    <row r="23" ht="65.25" customHeight="1">
      <c r="B23" s="23" t="s">
        <v>79</v>
      </c>
    </row>
    <row r="24" ht="44.25" customHeight="1">
      <c r="B24" s="23" t="s">
        <v>80</v>
      </c>
    </row>
    <row r="25" ht="12.75">
      <c r="B25" s="24"/>
    </row>
    <row r="26" ht="38.25" customHeight="1">
      <c r="B26" s="23" t="s">
        <v>81</v>
      </c>
    </row>
    <row r="27" ht="42.75" customHeight="1">
      <c r="B27" s="23" t="s">
        <v>95</v>
      </c>
    </row>
    <row r="28" ht="23.25" customHeight="1">
      <c r="B28" s="23" t="s">
        <v>96</v>
      </c>
    </row>
    <row r="29" ht="12.75">
      <c r="B29" s="20"/>
    </row>
    <row r="30" ht="18.75">
      <c r="B30" s="22" t="s">
        <v>97</v>
      </c>
    </row>
    <row r="31" ht="59.25" customHeight="1">
      <c r="B31" s="23" t="s">
        <v>98</v>
      </c>
    </row>
    <row r="32" ht="12.75">
      <c r="B32" s="24"/>
    </row>
    <row r="33" ht="66" customHeight="1">
      <c r="B33" s="23" t="s">
        <v>99</v>
      </c>
    </row>
    <row r="34" ht="42" customHeight="1">
      <c r="B34" s="23" t="s">
        <v>100</v>
      </c>
    </row>
    <row r="35" ht="36.75" customHeight="1">
      <c r="B35" s="27" t="s">
        <v>101</v>
      </c>
    </row>
    <row r="36" ht="27" customHeight="1">
      <c r="B36" s="25" t="s">
        <v>102</v>
      </c>
    </row>
    <row r="37" ht="24.75" customHeight="1">
      <c r="B37" s="25" t="s">
        <v>103</v>
      </c>
    </row>
    <row r="38" ht="18" customHeight="1">
      <c r="B38" s="25" t="s">
        <v>104</v>
      </c>
    </row>
    <row r="39" ht="20.25" customHeight="1">
      <c r="B39" s="25" t="s">
        <v>105</v>
      </c>
    </row>
    <row r="41" ht="12.75">
      <c r="B41" s="28"/>
    </row>
    <row r="42" ht="12.75">
      <c r="B42" s="28" t="s">
        <v>106</v>
      </c>
    </row>
    <row r="43" ht="12.75">
      <c r="B43" s="29"/>
    </row>
    <row r="44" ht="12.75">
      <c r="B44" s="29" t="s">
        <v>107</v>
      </c>
    </row>
    <row r="45" ht="12.75">
      <c r="B45" s="29"/>
    </row>
  </sheetData>
  <sheetProtection/>
  <hyperlinks>
    <hyperlink ref="B8" r:id="rId1" tooltip="ISO 14001..." display="http://stockage.univ-valenciennes.fr/MenetACVBAT20120704/acvbat/chap01/co/ch01_180_2-2.html#footnotesN10227"/>
    <hyperlink ref="B9" r:id="rId2" tooltip="ISO 14040..." display="http://stockage.univ-valenciennes.fr/MenetACVBAT20120704/acvbat/chap01/co/ch01_180_2-2.html#footnotesN10262"/>
    <hyperlink ref="B14" r:id="rId3" display="http://stockage.univ-valenciennes.fr/MenetACVBAT20120704/acvbat/chap01/co/ch01_180_2-2.html#footnotesN102C5"/>
    <hyperlink ref="B36" r:id="rId4" tooltip="L'évaluation des impacts sur l'environnement..." display="http://stockage.univ-valenciennes.fr/MenetACVBAT20120704/acvbat/chap01/co/ch01_180_2-2.html#footnotesN1037B"/>
    <hyperlink ref="B37" r:id="rId5" tooltip="Bioindicateurs et diagnostic des systèmes écologiques..." display="http://stockage.univ-valenciennes.fr/MenetACVBAT20120704/acvbat/chap01/co/ch01_180_2-2.html#footnotesN103B1"/>
    <hyperlink ref="B38" r:id="rId6" tooltip="Environmental Impact Assessment: Theory and Practice..." display="http://stockage.univ-valenciennes.fr/MenetACVBAT20120704/acvbat/chap01/co/ch01_180_2-2.html#footnotesN103E7"/>
    <hyperlink ref="B39" r:id="rId7" tooltip="http://www.ineris.fr/guide-sse/guide/fiches/fiche_… (nouvelle fenêtre)" display="http://www.ineris.fr/guide-sse/guide/fiches/fiche_2/Fiche_02_a2.htm"/>
  </hyperlinks>
  <printOptions/>
  <pageMargins left="0.7" right="0.7" top="0.75" bottom="0.75" header="0.3" footer="0.3"/>
  <pageSetup orientation="portrait" paperSize="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Molymex, S.A. de C.V.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Mediciones</dc:creator>
  <cp:keywords/>
  <dc:description/>
  <cp:lastModifiedBy>Ibm2</cp:lastModifiedBy>
  <cp:lastPrinted>2015-06-18T22:38:06Z</cp:lastPrinted>
  <dcterms:created xsi:type="dcterms:W3CDTF">2010-12-17T17:10:03Z</dcterms:created>
  <dcterms:modified xsi:type="dcterms:W3CDTF">2018-08-27T03:33:49Z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